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70" yWindow="1620" windowWidth="9105" windowHeight="8070" activeTab="2"/>
  </bookViews>
  <sheets>
    <sheet name="Page 1" sheetId="1" r:id="rId1"/>
    <sheet name="Г1 (4)" sheetId="2" r:id="rId2"/>
    <sheet name="Лист1" sheetId="3" r:id="rId3"/>
  </sheets>
  <definedNames>
    <definedName name="_xlnm._FilterDatabase" localSheetId="0" hidden="1">'Page 1'!$A$3:$H$150</definedName>
    <definedName name="_xlnm.Print_Titles" localSheetId="0">'Page 1'!$1:$1</definedName>
    <definedName name="_xlnm.Print_Area" localSheetId="0">'Page 1'!$A$1:$X$150</definedName>
  </definedNames>
  <calcPr calcId="124519" refMode="R1C1"/>
</workbook>
</file>

<file path=xl/calcChain.xml><?xml version="1.0" encoding="utf-8"?>
<calcChain xmlns="http://schemas.openxmlformats.org/spreadsheetml/2006/main">
  <c r="N144" i="3"/>
  <c r="N145" s="1"/>
  <c r="M144"/>
  <c r="M145" s="1"/>
  <c r="L144"/>
  <c r="L145" s="1"/>
  <c r="K144"/>
  <c r="K145" s="1"/>
  <c r="J144"/>
  <c r="J145" s="1"/>
  <c r="I144"/>
  <c r="I145" s="1"/>
  <c r="H144"/>
  <c r="H145" s="1"/>
  <c r="G144"/>
  <c r="G145" s="1"/>
  <c r="F144"/>
  <c r="F145" s="1"/>
  <c r="E144"/>
  <c r="E145" s="1"/>
  <c r="D144"/>
  <c r="D145" s="1"/>
  <c r="C144"/>
  <c r="C145" s="1"/>
  <c r="N140"/>
  <c r="M140"/>
  <c r="L140"/>
  <c r="K140"/>
  <c r="J140"/>
  <c r="I140"/>
  <c r="H140"/>
  <c r="G140"/>
  <c r="F140"/>
  <c r="E140"/>
  <c r="D140"/>
  <c r="C140"/>
  <c r="N129"/>
  <c r="N130" s="1"/>
  <c r="M129"/>
  <c r="M130" s="1"/>
  <c r="L129"/>
  <c r="L130" s="1"/>
  <c r="K129"/>
  <c r="K130" s="1"/>
  <c r="J129"/>
  <c r="J130" s="1"/>
  <c r="I129"/>
  <c r="I130" s="1"/>
  <c r="H129"/>
  <c r="H130" s="1"/>
  <c r="G129"/>
  <c r="G130" s="1"/>
  <c r="F129"/>
  <c r="F130" s="1"/>
  <c r="E129"/>
  <c r="E130" s="1"/>
  <c r="D129"/>
  <c r="D130" s="1"/>
  <c r="C129"/>
  <c r="C130" s="1"/>
  <c r="N125"/>
  <c r="M125"/>
  <c r="L125"/>
  <c r="K125"/>
  <c r="J125"/>
  <c r="I125"/>
  <c r="H125"/>
  <c r="G125"/>
  <c r="F125"/>
  <c r="E125"/>
  <c r="D125"/>
  <c r="C125"/>
  <c r="N115"/>
  <c r="N116" s="1"/>
  <c r="M115"/>
  <c r="M116" s="1"/>
  <c r="L115"/>
  <c r="L116" s="1"/>
  <c r="K115"/>
  <c r="K116" s="1"/>
  <c r="J115"/>
  <c r="J116" s="1"/>
  <c r="I115"/>
  <c r="I116" s="1"/>
  <c r="H115"/>
  <c r="H116" s="1"/>
  <c r="G115"/>
  <c r="G116" s="1"/>
  <c r="F115"/>
  <c r="F116" s="1"/>
  <c r="E115"/>
  <c r="E116" s="1"/>
  <c r="D115"/>
  <c r="D116" s="1"/>
  <c r="C115"/>
  <c r="C116" s="1"/>
  <c r="N111"/>
  <c r="M111"/>
  <c r="L111"/>
  <c r="K111"/>
  <c r="J111"/>
  <c r="I111"/>
  <c r="H111"/>
  <c r="G111"/>
  <c r="F111"/>
  <c r="E111"/>
  <c r="D111"/>
  <c r="C111"/>
  <c r="N101"/>
  <c r="N102" s="1"/>
  <c r="M101"/>
  <c r="M102" s="1"/>
  <c r="L101"/>
  <c r="L102" s="1"/>
  <c r="K101"/>
  <c r="K102" s="1"/>
  <c r="J101"/>
  <c r="J102" s="1"/>
  <c r="I101"/>
  <c r="I102" s="1"/>
  <c r="H101"/>
  <c r="H102" s="1"/>
  <c r="G101"/>
  <c r="G102" s="1"/>
  <c r="F101"/>
  <c r="F102" s="1"/>
  <c r="E101"/>
  <c r="E102" s="1"/>
  <c r="D101"/>
  <c r="D102" s="1"/>
  <c r="C101"/>
  <c r="C102" s="1"/>
  <c r="N97"/>
  <c r="M97"/>
  <c r="L97"/>
  <c r="K97"/>
  <c r="J97"/>
  <c r="I97"/>
  <c r="H97"/>
  <c r="G97"/>
  <c r="F97"/>
  <c r="E97"/>
  <c r="D97"/>
  <c r="C97"/>
  <c r="N86"/>
  <c r="N87" s="1"/>
  <c r="M86"/>
  <c r="M87" s="1"/>
  <c r="L86"/>
  <c r="L87" s="1"/>
  <c r="K86"/>
  <c r="K87" s="1"/>
  <c r="J86"/>
  <c r="J87" s="1"/>
  <c r="I86"/>
  <c r="I87" s="1"/>
  <c r="H86"/>
  <c r="H87" s="1"/>
  <c r="G86"/>
  <c r="G87" s="1"/>
  <c r="F86"/>
  <c r="F87" s="1"/>
  <c r="E86"/>
  <c r="E87" s="1"/>
  <c r="D86"/>
  <c r="D87" s="1"/>
  <c r="C86"/>
  <c r="C87" s="1"/>
  <c r="N82"/>
  <c r="M82"/>
  <c r="L82"/>
  <c r="K82"/>
  <c r="J82"/>
  <c r="I82"/>
  <c r="H82"/>
  <c r="G82"/>
  <c r="F82"/>
  <c r="E82"/>
  <c r="D82"/>
  <c r="C82"/>
  <c r="N72"/>
  <c r="N73" s="1"/>
  <c r="M72"/>
  <c r="M73" s="1"/>
  <c r="L72"/>
  <c r="L73" s="1"/>
  <c r="K72"/>
  <c r="K73" s="1"/>
  <c r="J72"/>
  <c r="J73" s="1"/>
  <c r="I72"/>
  <c r="I73" s="1"/>
  <c r="H72"/>
  <c r="H73" s="1"/>
  <c r="G72"/>
  <c r="G73" s="1"/>
  <c r="F72"/>
  <c r="F73" s="1"/>
  <c r="E72"/>
  <c r="E73" s="1"/>
  <c r="D72"/>
  <c r="D73" s="1"/>
  <c r="C72"/>
  <c r="C73" s="1"/>
  <c r="N68"/>
  <c r="M68"/>
  <c r="L68"/>
  <c r="K68"/>
  <c r="J68"/>
  <c r="I68"/>
  <c r="H68"/>
  <c r="G68"/>
  <c r="F68"/>
  <c r="E68"/>
  <c r="D68"/>
  <c r="C68"/>
  <c r="N58"/>
  <c r="N59" s="1"/>
  <c r="M58"/>
  <c r="M59" s="1"/>
  <c r="L58"/>
  <c r="L59" s="1"/>
  <c r="K58"/>
  <c r="K59" s="1"/>
  <c r="J58"/>
  <c r="J59" s="1"/>
  <c r="I58"/>
  <c r="I59" s="1"/>
  <c r="H58"/>
  <c r="H59" s="1"/>
  <c r="G58"/>
  <c r="G59" s="1"/>
  <c r="F58"/>
  <c r="F59" s="1"/>
  <c r="E58"/>
  <c r="E59" s="1"/>
  <c r="D58"/>
  <c r="D59" s="1"/>
  <c r="C58"/>
  <c r="C59" s="1"/>
  <c r="N54"/>
  <c r="M54"/>
  <c r="L54"/>
  <c r="K54"/>
  <c r="J54"/>
  <c r="I54"/>
  <c r="H54"/>
  <c r="G54"/>
  <c r="F54"/>
  <c r="E54"/>
  <c r="D54"/>
  <c r="C54"/>
  <c r="N44"/>
  <c r="N45" s="1"/>
  <c r="M44"/>
  <c r="M45" s="1"/>
  <c r="L44"/>
  <c r="L45" s="1"/>
  <c r="K44"/>
  <c r="K45" s="1"/>
  <c r="J44"/>
  <c r="J45" s="1"/>
  <c r="I44"/>
  <c r="I45" s="1"/>
  <c r="H44"/>
  <c r="H45" s="1"/>
  <c r="G44"/>
  <c r="G45" s="1"/>
  <c r="F44"/>
  <c r="F45" s="1"/>
  <c r="E44"/>
  <c r="E45" s="1"/>
  <c r="D44"/>
  <c r="D45" s="1"/>
  <c r="C44"/>
  <c r="C45" s="1"/>
  <c r="N40"/>
  <c r="M40"/>
  <c r="L40"/>
  <c r="K40"/>
  <c r="J40"/>
  <c r="I40"/>
  <c r="H40"/>
  <c r="G40"/>
  <c r="F40"/>
  <c r="E40"/>
  <c r="D40"/>
  <c r="C40"/>
  <c r="N29"/>
  <c r="N30" s="1"/>
  <c r="M29"/>
  <c r="M30" s="1"/>
  <c r="L29"/>
  <c r="L30" s="1"/>
  <c r="K29"/>
  <c r="K30" s="1"/>
  <c r="J29"/>
  <c r="J30" s="1"/>
  <c r="I29"/>
  <c r="I30" s="1"/>
  <c r="H29"/>
  <c r="H30" s="1"/>
  <c r="G29"/>
  <c r="G30" s="1"/>
  <c r="F29"/>
  <c r="F30" s="1"/>
  <c r="E29"/>
  <c r="E30" s="1"/>
  <c r="D29"/>
  <c r="D30" s="1"/>
  <c r="C29"/>
  <c r="C30" s="1"/>
  <c r="N25"/>
  <c r="M25"/>
  <c r="L25"/>
  <c r="K25"/>
  <c r="J25"/>
  <c r="I25"/>
  <c r="H25"/>
  <c r="G25"/>
  <c r="F25"/>
  <c r="E25"/>
  <c r="D25"/>
  <c r="C25"/>
  <c r="N15"/>
  <c r="N16" s="1"/>
  <c r="M15"/>
  <c r="M16" s="1"/>
  <c r="L15"/>
  <c r="L16" s="1"/>
  <c r="K15"/>
  <c r="K16" s="1"/>
  <c r="J15"/>
  <c r="J16" s="1"/>
  <c r="I15"/>
  <c r="I16" s="1"/>
  <c r="H15"/>
  <c r="H16" s="1"/>
  <c r="G15"/>
  <c r="G16" s="1"/>
  <c r="F15"/>
  <c r="F16" s="1"/>
  <c r="E15"/>
  <c r="E16" s="1"/>
  <c r="D15"/>
  <c r="D16" s="1"/>
  <c r="C15"/>
  <c r="C16" s="1"/>
  <c r="N11"/>
  <c r="M11"/>
  <c r="L11"/>
  <c r="K11"/>
  <c r="J11"/>
  <c r="I11"/>
  <c r="H11"/>
  <c r="G11"/>
  <c r="F11"/>
  <c r="E11"/>
  <c r="D11"/>
  <c r="C11"/>
  <c r="C11" i="1"/>
  <c r="C148" i="3" l="1"/>
  <c r="C149" s="1"/>
  <c r="F148"/>
  <c r="F149" s="1"/>
  <c r="E148"/>
  <c r="E149" s="1"/>
  <c r="D148"/>
  <c r="D149" s="1"/>
  <c r="F68" i="1"/>
  <c r="E68"/>
  <c r="D68"/>
  <c r="C68"/>
  <c r="F140"/>
  <c r="E140"/>
  <c r="D140"/>
  <c r="C140"/>
  <c r="F125"/>
  <c r="E125"/>
  <c r="D125"/>
  <c r="C125"/>
  <c r="C111"/>
  <c r="F97"/>
  <c r="E97"/>
  <c r="D97"/>
  <c r="C97"/>
  <c r="F40"/>
  <c r="E40"/>
  <c r="D40"/>
  <c r="C40"/>
  <c r="F11"/>
  <c r="E11"/>
  <c r="D11"/>
  <c r="D144" l="1"/>
  <c r="D145" s="1"/>
  <c r="D129"/>
  <c r="D115"/>
  <c r="D111"/>
  <c r="D101"/>
  <c r="D102" s="1"/>
  <c r="D86"/>
  <c r="D82"/>
  <c r="D72"/>
  <c r="D73" s="1"/>
  <c r="D58"/>
  <c r="D54"/>
  <c r="D44"/>
  <c r="D45" s="1"/>
  <c r="D29"/>
  <c r="D25"/>
  <c r="D15"/>
  <c r="D16" s="1"/>
  <c r="C144"/>
  <c r="C145" s="1"/>
  <c r="C129"/>
  <c r="C115"/>
  <c r="C116" s="1"/>
  <c r="C101"/>
  <c r="C102" s="1"/>
  <c r="C86"/>
  <c r="C82"/>
  <c r="C72"/>
  <c r="C73" s="1"/>
  <c r="C58"/>
  <c r="C54"/>
  <c r="C44"/>
  <c r="C45" s="1"/>
  <c r="C29"/>
  <c r="C25"/>
  <c r="D59" l="1"/>
  <c r="D116"/>
  <c r="C87"/>
  <c r="D87"/>
  <c r="C30"/>
  <c r="C130"/>
  <c r="D30"/>
  <c r="D130"/>
  <c r="C59"/>
  <c r="N140"/>
  <c r="M140"/>
  <c r="L140"/>
  <c r="K140"/>
  <c r="J140"/>
  <c r="I140"/>
  <c r="H140"/>
  <c r="G140"/>
  <c r="N97"/>
  <c r="M97"/>
  <c r="L97"/>
  <c r="K97"/>
  <c r="J97"/>
  <c r="I97"/>
  <c r="H97"/>
  <c r="G97"/>
  <c r="N68"/>
  <c r="M68"/>
  <c r="L68"/>
  <c r="K68"/>
  <c r="J68"/>
  <c r="I68"/>
  <c r="H68"/>
  <c r="G68"/>
  <c r="D148" l="1"/>
  <c r="N144"/>
  <c r="M144"/>
  <c r="L144"/>
  <c r="K144"/>
  <c r="J144"/>
  <c r="I144"/>
  <c r="H144"/>
  <c r="G144"/>
  <c r="F144"/>
  <c r="E144"/>
  <c r="N129"/>
  <c r="M129"/>
  <c r="L129"/>
  <c r="K129"/>
  <c r="J129"/>
  <c r="I129"/>
  <c r="H129"/>
  <c r="G129"/>
  <c r="F129"/>
  <c r="E129"/>
  <c r="N115"/>
  <c r="M115"/>
  <c r="L115"/>
  <c r="K115"/>
  <c r="J115"/>
  <c r="I115"/>
  <c r="H115"/>
  <c r="G115"/>
  <c r="F115"/>
  <c r="E115"/>
  <c r="N101"/>
  <c r="M101"/>
  <c r="L101"/>
  <c r="K101"/>
  <c r="J101"/>
  <c r="I101"/>
  <c r="H101"/>
  <c r="G101"/>
  <c r="F101"/>
  <c r="E101"/>
  <c r="N86"/>
  <c r="M86"/>
  <c r="L86"/>
  <c r="K86"/>
  <c r="J86"/>
  <c r="I86"/>
  <c r="H86"/>
  <c r="G86"/>
  <c r="F86"/>
  <c r="E86"/>
  <c r="N72"/>
  <c r="M72"/>
  <c r="L72"/>
  <c r="K72"/>
  <c r="J72"/>
  <c r="I72"/>
  <c r="H72"/>
  <c r="G72"/>
  <c r="F72"/>
  <c r="E72"/>
  <c r="N58"/>
  <c r="M58"/>
  <c r="L58"/>
  <c r="K58"/>
  <c r="J58"/>
  <c r="I58"/>
  <c r="H58"/>
  <c r="G58"/>
  <c r="F58"/>
  <c r="E58"/>
  <c r="N44"/>
  <c r="M44"/>
  <c r="L44"/>
  <c r="K44"/>
  <c r="J44"/>
  <c r="I44"/>
  <c r="H44"/>
  <c r="G44"/>
  <c r="F44"/>
  <c r="E44"/>
  <c r="N29"/>
  <c r="M29"/>
  <c r="L29"/>
  <c r="K29"/>
  <c r="J29"/>
  <c r="I29"/>
  <c r="H29"/>
  <c r="G29"/>
  <c r="F29"/>
  <c r="E29"/>
  <c r="N15"/>
  <c r="M15"/>
  <c r="L15"/>
  <c r="K15"/>
  <c r="J15"/>
  <c r="I15"/>
  <c r="H15"/>
  <c r="G15"/>
  <c r="F15"/>
  <c r="E15"/>
  <c r="C15"/>
  <c r="C16" s="1"/>
  <c r="C148" s="1"/>
  <c r="N145" l="1"/>
  <c r="M145"/>
  <c r="L145"/>
  <c r="K145"/>
  <c r="J145"/>
  <c r="I145"/>
  <c r="H145"/>
  <c r="G145"/>
  <c r="F145"/>
  <c r="E145"/>
  <c r="N125"/>
  <c r="N130" s="1"/>
  <c r="M125"/>
  <c r="M130" s="1"/>
  <c r="L125"/>
  <c r="L130" s="1"/>
  <c r="K125"/>
  <c r="K130" s="1"/>
  <c r="J125"/>
  <c r="J130" s="1"/>
  <c r="I125"/>
  <c r="I130" s="1"/>
  <c r="H125"/>
  <c r="H130" s="1"/>
  <c r="G125"/>
  <c r="G130" s="1"/>
  <c r="F130"/>
  <c r="E130"/>
  <c r="N111"/>
  <c r="N116" s="1"/>
  <c r="M111"/>
  <c r="M116" s="1"/>
  <c r="L111"/>
  <c r="L116" s="1"/>
  <c r="K111"/>
  <c r="K116" s="1"/>
  <c r="J111"/>
  <c r="J116" s="1"/>
  <c r="I111"/>
  <c r="I116" s="1"/>
  <c r="H111"/>
  <c r="H116" s="1"/>
  <c r="G111"/>
  <c r="G116" s="1"/>
  <c r="F111"/>
  <c r="F116" s="1"/>
  <c r="E111"/>
  <c r="E116" s="1"/>
  <c r="N102"/>
  <c r="M102"/>
  <c r="L102"/>
  <c r="K102"/>
  <c r="J102"/>
  <c r="I102"/>
  <c r="H102"/>
  <c r="G102"/>
  <c r="F102"/>
  <c r="E102"/>
  <c r="N82"/>
  <c r="N87" s="1"/>
  <c r="M82"/>
  <c r="M87" s="1"/>
  <c r="L82"/>
  <c r="L87" s="1"/>
  <c r="K82"/>
  <c r="K87" s="1"/>
  <c r="J82"/>
  <c r="J87" s="1"/>
  <c r="I82"/>
  <c r="I87" s="1"/>
  <c r="H82"/>
  <c r="H87" s="1"/>
  <c r="G82"/>
  <c r="G87" s="1"/>
  <c r="F82"/>
  <c r="F87" s="1"/>
  <c r="E82"/>
  <c r="E87" s="1"/>
  <c r="N73"/>
  <c r="M73"/>
  <c r="L73"/>
  <c r="K73"/>
  <c r="J73"/>
  <c r="I73"/>
  <c r="H73"/>
  <c r="G73"/>
  <c r="F73"/>
  <c r="E73"/>
  <c r="N54"/>
  <c r="N59" s="1"/>
  <c r="M54"/>
  <c r="M59" s="1"/>
  <c r="L54"/>
  <c r="L59" s="1"/>
  <c r="K54"/>
  <c r="K59" s="1"/>
  <c r="J54"/>
  <c r="J59" s="1"/>
  <c r="I54"/>
  <c r="I59" s="1"/>
  <c r="H54"/>
  <c r="H59" s="1"/>
  <c r="G54"/>
  <c r="G59" s="1"/>
  <c r="F54"/>
  <c r="F59" s="1"/>
  <c r="E54"/>
  <c r="E59" s="1"/>
  <c r="N40"/>
  <c r="N45" s="1"/>
  <c r="M40"/>
  <c r="M45" s="1"/>
  <c r="L40"/>
  <c r="L45" s="1"/>
  <c r="K40"/>
  <c r="K45" s="1"/>
  <c r="J40"/>
  <c r="J45" s="1"/>
  <c r="I40"/>
  <c r="I45" s="1"/>
  <c r="H40"/>
  <c r="H45" s="1"/>
  <c r="G40"/>
  <c r="G45" s="1"/>
  <c r="F45"/>
  <c r="E45"/>
  <c r="N25"/>
  <c r="N30" s="1"/>
  <c r="M25"/>
  <c r="M30" s="1"/>
  <c r="L25"/>
  <c r="L30" s="1"/>
  <c r="K25"/>
  <c r="K30" s="1"/>
  <c r="J25"/>
  <c r="J30" s="1"/>
  <c r="I25"/>
  <c r="I30" s="1"/>
  <c r="H25"/>
  <c r="H30" s="1"/>
  <c r="G25"/>
  <c r="G30" s="1"/>
  <c r="F25"/>
  <c r="F30" s="1"/>
  <c r="E25"/>
  <c r="E30" s="1"/>
  <c r="N11"/>
  <c r="N16" s="1"/>
  <c r="M11"/>
  <c r="M16" s="1"/>
  <c r="L11"/>
  <c r="L16" s="1"/>
  <c r="K11"/>
  <c r="K16" s="1"/>
  <c r="J11"/>
  <c r="J16" s="1"/>
  <c r="I11"/>
  <c r="I16" s="1"/>
  <c r="H11"/>
  <c r="H16" s="1"/>
  <c r="G11"/>
  <c r="G16" s="1"/>
  <c r="F16"/>
  <c r="E16"/>
  <c r="F148" l="1"/>
  <c r="F149" s="1"/>
  <c r="E148"/>
  <c r="E149" s="1"/>
  <c r="D149"/>
  <c r="C149"/>
</calcChain>
</file>

<file path=xl/sharedStrings.xml><?xml version="1.0" encoding="utf-8"?>
<sst xmlns="http://schemas.openxmlformats.org/spreadsheetml/2006/main" count="894" uniqueCount="118">
  <si>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</si>
  <si>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</si>
  <si>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</si>
  <si>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</si>
  <si>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</si>
  <si>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</si>
  <si>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</si>
  <si>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</si>
  <si>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Сборник рецептур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</si>
  <si>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</si>
  <si>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</si>
  <si>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</si>
  <si>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</si>
  <si>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</si>
  <si>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</si>
  <si>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</si>
  <si>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Са, мг</t>
  </si>
  <si>
    <t>Mg, мг</t>
  </si>
  <si>
    <t>Р, мг</t>
  </si>
  <si>
    <t>Fе, мг</t>
  </si>
  <si>
    <t>Завтрак</t>
  </si>
  <si>
    <t>ГУЛЯШ ИЗ МЯСА ПТИЦЫ №311К</t>
  </si>
  <si>
    <t>311К</t>
  </si>
  <si>
    <t>2016</t>
  </si>
  <si>
    <t>302</t>
  </si>
  <si>
    <t>2004</t>
  </si>
  <si>
    <t>2011</t>
  </si>
  <si>
    <t>ТТК №6</t>
  </si>
  <si>
    <t>Итого за прием пищи:</t>
  </si>
  <si>
    <t/>
  </si>
  <si>
    <t>КИСЕЛЬ ИЗ ПОВИДЛА №360</t>
  </si>
  <si>
    <t>360</t>
  </si>
  <si>
    <t>Всего:</t>
  </si>
  <si>
    <t>2 день</t>
  </si>
  <si>
    <t>КАША МОЛОЧНАЯ ОВСЯНАЯ ВЯЗКАЯ С МАСЛОМ №302</t>
  </si>
  <si>
    <t>30/20</t>
  </si>
  <si>
    <t>2</t>
  </si>
  <si>
    <t>500</t>
  </si>
  <si>
    <t>КОФЕЙНЫЙ НАПИТОК НА МОЛОКЕ №692</t>
  </si>
  <si>
    <t>692</t>
  </si>
  <si>
    <t>3 день</t>
  </si>
  <si>
    <t>90/30</t>
  </si>
  <si>
    <t>307/363</t>
  </si>
  <si>
    <t>МАКАРОННЫЕ ИЗДЕЛИЯ ОТВАРНЫЕ №203</t>
  </si>
  <si>
    <t>150</t>
  </si>
  <si>
    <t>203</t>
  </si>
  <si>
    <t>ПИРОЖОК ПЕЧЁНЫЙ С ВИШНЕЙ</t>
  </si>
  <si>
    <t>4 день</t>
  </si>
  <si>
    <t>200</t>
  </si>
  <si>
    <t>50</t>
  </si>
  <si>
    <t>5 день</t>
  </si>
  <si>
    <t>6 день</t>
  </si>
  <si>
    <t>7 день</t>
  </si>
  <si>
    <t>175</t>
  </si>
  <si>
    <t>8 день</t>
  </si>
  <si>
    <t>КОТЛЕТЫ РУБЛЕНЫЕ ИЗ ПТИЦЫ №294</t>
  </si>
  <si>
    <t>294</t>
  </si>
  <si>
    <t>КОМПОТ ИЗ ИЗЮМА №348</t>
  </si>
  <si>
    <t>348</t>
  </si>
  <si>
    <t>9 день</t>
  </si>
  <si>
    <t>10 день</t>
  </si>
  <si>
    <t>ИТОГО ПО ПРИМЕРНОМУ МЕНЮ</t>
  </si>
  <si>
    <t>Итого</t>
  </si>
  <si>
    <t>б</t>
  </si>
  <si>
    <t>ж</t>
  </si>
  <si>
    <t>уг</t>
  </si>
  <si>
    <t>ккал</t>
  </si>
  <si>
    <t>Итого за период</t>
  </si>
  <si>
    <t>Среднее значение за период</t>
  </si>
  <si>
    <t>Соотношение пищевых веществ</t>
  </si>
  <si>
    <t xml:space="preserve">                для  обеспечения   бесплатным</t>
  </si>
  <si>
    <t xml:space="preserve">                обучающихся с ограниченными возможностями </t>
  </si>
  <si>
    <t xml:space="preserve">                здоровья,    детей-инвалидов  </t>
  </si>
  <si>
    <t xml:space="preserve">                двухразовым питанием</t>
  </si>
  <si>
    <t>ПЛЮШКА МОСКОВСКАЯ</t>
  </si>
  <si>
    <t>ЧАЙ С САХАРОМ №685</t>
  </si>
  <si>
    <t>ЧАЙ С САХАРОМ И ЛИМОНОМ №686</t>
  </si>
  <si>
    <t xml:space="preserve">СОК ФРУКТОВЫЙ </t>
  </si>
  <si>
    <t>_____________________________</t>
  </si>
  <si>
    <t xml:space="preserve">                Примерное  10-ти дневное  меню </t>
  </si>
  <si>
    <t xml:space="preserve">                возрастной группы 7-11 лет     </t>
  </si>
  <si>
    <t>КОТЛЕТА РУБЛЕНАЯ С БЕЛОКОЧАННОЙ КАПУСТОЙ № 455</t>
  </si>
  <si>
    <t xml:space="preserve">10-ти дневное меню для обеспечения бесплатным двухразовым питанием обучающихся с ограниченными возможностями здоровья, детей - инвалидов  возрастной группы 7-11 лет МОУ </t>
  </si>
  <si>
    <t>ПИРОЖОК ПЕЧЁНЫЙ С ОВОЩНОЙ НАЧИНКОЙ</t>
  </si>
  <si>
    <t>БУЛОЧКА С ИЗЮМОМ</t>
  </si>
  <si>
    <t>УТВЕРЖДАЮ:</t>
  </si>
  <si>
    <t>СОГЛАСОВАНО:</t>
  </si>
  <si>
    <t>Директор МОУ</t>
  </si>
  <si>
    <t>_______________________</t>
  </si>
  <si>
    <t>ТТК№68</t>
  </si>
  <si>
    <t>ПЛОВ ИЗ ПТИЦЫ № 492</t>
  </si>
  <si>
    <t>ТТК №68</t>
  </si>
  <si>
    <t>КАША ГРЕЧНЕВАЯ ВЯЗКАЯ (ГАРНИР) №303</t>
  </si>
  <si>
    <t>БУТЕРБРОД С ПОВИДЛОМ №2 (БАТОН)</t>
  </si>
  <si>
    <t>ТТК №338</t>
  </si>
  <si>
    <t>КОМПОТ ИЗ СМЕСИ СУХОФРУКТОВ № 639</t>
  </si>
  <si>
    <t>БУТЕРБРОД С МАСЛОМ №1 (БАТОН)</t>
  </si>
  <si>
    <t>40/10</t>
  </si>
  <si>
    <t>РИС ОТВАРНОЙ №304</t>
  </si>
  <si>
    <t>КАША ВЯЗКАЯ МОЛОЧНАЯ ИЗ РИСА И ПШЕНА  №175</t>
  </si>
  <si>
    <t>РАГУ ИЗ ПТИЦЫ № 289</t>
  </si>
  <si>
    <t>КАША ЖИДКАЯ МОЛОЧНАЯ ИЗ МАННОЙ КРУПЫ  №181</t>
  </si>
  <si>
    <t>Директор  ООО "СОЮЗ-К"</t>
  </si>
  <si>
    <t>КОТЛЕТЫ РЫБНЫЕ "ЛЮБИТЕЛЬСКИЕ" № 390</t>
  </si>
  <si>
    <t>БУТЕРБРОД С СЫРОМ  №3 (БАТОН)</t>
  </si>
  <si>
    <t>35/5/10</t>
  </si>
  <si>
    <t>ОВОЩИ ПО СЕЗОНУ (огурец св.,помидор св., капуста квашеная.,огурец сол., помидор сол.)</t>
  </si>
  <si>
    <t>70,71,80</t>
  </si>
  <si>
    <t>ТЕФТЕЛИ С РИСОМ С СОУСОМ ТОМАТНЫМ №307/363</t>
  </si>
  <si>
    <t>ХЛЕБ ПШЕНИЧНЫЙ ТТК №6</t>
  </si>
  <si>
    <t>ФРУКТЫ СВЕЖИЕ (ЯБЛОКО) ТТК №338</t>
  </si>
  <si>
    <t>ХЛЕБ ПЕКЛЕВАННЫЙ ТТК№68</t>
  </si>
  <si>
    <t>ПЕЧЕНЬЕ №9</t>
  </si>
  <si>
    <t>ХЛЕБ ПЕКЛЕВАННЫЙ ТТК №68</t>
  </si>
  <si>
    <t>ЧАЙ С САХАРОМ КАРКАДЕ №685а</t>
  </si>
  <si>
    <t>685а</t>
  </si>
  <si>
    <t xml:space="preserve"> </t>
  </si>
  <si>
    <t>ПОЛДНИК</t>
  </si>
</sst>
</file>

<file path=xl/styles.xml><?xml version="1.0" encoding="utf-8"?>
<styleSheet xmlns="http://schemas.openxmlformats.org/spreadsheetml/2006/main">
  <numFmts count="5">
    <numFmt numFmtId="164" formatCode="#,##0.00;\-#,##0.00"/>
    <numFmt numFmtId="165" formatCode="#,##0.00_ ;\-#,##0.00\ "/>
    <numFmt numFmtId="166" formatCode="#,##0.0_ ;\-#,##0.0\ "/>
    <numFmt numFmtId="167" formatCode="0.0"/>
    <numFmt numFmtId="168" formatCode="#,##0_ ;\-#,##0\ "/>
  </numFmts>
  <fonts count="29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name val="Arial Cyr"/>
      <charset val="204"/>
    </font>
    <font>
      <sz val="14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8" fillId="0" borderId="0"/>
    <xf numFmtId="0" fontId="18" fillId="0" borderId="0"/>
  </cellStyleXfs>
  <cellXfs count="71">
    <xf numFmtId="0" fontId="0" fillId="0" borderId="0" xfId="0"/>
    <xf numFmtId="0" fontId="20" fillId="33" borderId="0" xfId="0" applyFont="1" applyFill="1" applyAlignment="1">
      <alignment vertical="center"/>
    </xf>
    <xf numFmtId="0" fontId="19" fillId="0" borderId="0" xfId="42" applyNumberFormat="1" applyFont="1" applyFill="1" applyBorder="1" applyAlignment="1" applyProtection="1"/>
    <xf numFmtId="0" fontId="21" fillId="0" borderId="0" xfId="42" applyFont="1" applyFill="1"/>
    <xf numFmtId="0" fontId="22" fillId="0" borderId="0" xfId="42" applyFont="1" applyFill="1"/>
    <xf numFmtId="0" fontId="23" fillId="0" borderId="0" xfId="42" applyFont="1" applyFill="1"/>
    <xf numFmtId="0" fontId="24" fillId="0" borderId="0" xfId="42" applyFont="1" applyFill="1"/>
    <xf numFmtId="0" fontId="25" fillId="0" borderId="0" xfId="42" applyFont="1" applyFill="1" applyAlignment="1">
      <alignment horizontal="center"/>
    </xf>
    <xf numFmtId="0" fontId="24" fillId="0" borderId="0" xfId="42" applyFont="1" applyFill="1" applyAlignment="1">
      <alignment horizontal="left"/>
    </xf>
    <xf numFmtId="0" fontId="26" fillId="0" borderId="0" xfId="42" applyFont="1" applyFill="1"/>
    <xf numFmtId="0" fontId="24" fillId="0" borderId="0" xfId="42" applyFont="1" applyFill="1" applyAlignment="1"/>
    <xf numFmtId="0" fontId="19" fillId="0" borderId="0" xfId="42" applyFont="1" applyFill="1"/>
    <xf numFmtId="0" fontId="21" fillId="0" borderId="0" xfId="42" applyFont="1" applyFill="1" applyAlignment="1">
      <alignment horizontal="left"/>
    </xf>
    <xf numFmtId="0" fontId="23" fillId="0" borderId="0" xfId="42" applyFont="1" applyFill="1" applyAlignment="1">
      <alignment horizontal="left"/>
    </xf>
    <xf numFmtId="0" fontId="23" fillId="0" borderId="0" xfId="42" applyFont="1" applyFill="1" applyAlignment="1"/>
    <xf numFmtId="0" fontId="24" fillId="0" borderId="0" xfId="42" applyFont="1" applyFill="1" applyAlignment="1">
      <alignment horizontal="left"/>
    </xf>
    <xf numFmtId="0" fontId="20" fillId="33" borderId="0" xfId="0" applyNumberFormat="1" applyFont="1" applyFill="1" applyBorder="1" applyAlignment="1" applyProtection="1">
      <alignment horizontal="left" vertical="center" wrapText="1"/>
    </xf>
    <xf numFmtId="0" fontId="20" fillId="33" borderId="0" xfId="0" applyNumberFormat="1" applyFont="1" applyFill="1" applyBorder="1" applyAlignment="1" applyProtection="1">
      <alignment horizontal="center" vertical="center" wrapText="1"/>
    </xf>
    <xf numFmtId="164" fontId="20" fillId="33" borderId="0" xfId="0" applyNumberFormat="1" applyFont="1" applyFill="1" applyBorder="1" applyAlignment="1" applyProtection="1">
      <alignment horizontal="right" vertical="center" wrapText="1"/>
    </xf>
    <xf numFmtId="164" fontId="20" fillId="0" borderId="0" xfId="0" applyNumberFormat="1" applyFont="1" applyFill="1" applyBorder="1" applyAlignment="1" applyProtection="1">
      <alignment horizontal="right" vertical="center" wrapText="1"/>
    </xf>
    <xf numFmtId="0" fontId="23" fillId="0" borderId="0" xfId="42" applyFont="1" applyFill="1" applyAlignment="1">
      <alignment horizontal="center"/>
    </xf>
    <xf numFmtId="0" fontId="23" fillId="0" borderId="0" xfId="42" applyFont="1" applyFill="1" applyAlignment="1"/>
    <xf numFmtId="0" fontId="25" fillId="0" borderId="0" xfId="42" applyFont="1" applyFill="1" applyAlignment="1">
      <alignment horizontal="left"/>
    </xf>
    <xf numFmtId="0" fontId="25" fillId="0" borderId="0" xfId="42" applyFont="1" applyFill="1" applyAlignment="1">
      <alignment horizontal="right"/>
    </xf>
    <xf numFmtId="0" fontId="24" fillId="0" borderId="0" xfId="42" applyFont="1" applyFill="1" applyAlignment="1">
      <alignment horizontal="left"/>
    </xf>
    <xf numFmtId="0" fontId="27" fillId="33" borderId="0" xfId="0" applyFont="1" applyFill="1" applyAlignment="1">
      <alignment horizontal="center" vertical="center" wrapText="1"/>
    </xf>
    <xf numFmtId="0" fontId="27" fillId="33" borderId="0" xfId="0" applyNumberFormat="1" applyFont="1" applyFill="1" applyBorder="1" applyAlignment="1" applyProtection="1">
      <alignment horizontal="center" vertical="center" wrapText="1"/>
    </xf>
    <xf numFmtId="0" fontId="27" fillId="0" borderId="12" xfId="0" applyNumberFormat="1" applyFont="1" applyFill="1" applyBorder="1" applyAlignment="1" applyProtection="1">
      <alignment horizontal="center" vertical="center" wrapText="1"/>
    </xf>
    <xf numFmtId="0" fontId="27" fillId="0" borderId="14" xfId="0" applyNumberFormat="1" applyFont="1" applyFill="1" applyBorder="1" applyAlignment="1" applyProtection="1">
      <alignment horizontal="center" vertical="center" wrapText="1"/>
    </xf>
    <xf numFmtId="0" fontId="27" fillId="0" borderId="16" xfId="0" applyNumberFormat="1" applyFont="1" applyFill="1" applyBorder="1" applyAlignment="1" applyProtection="1">
      <alignment horizontal="center" vertical="center" wrapText="1"/>
    </xf>
    <xf numFmtId="0" fontId="27" fillId="0" borderId="15" xfId="0" applyNumberFormat="1" applyFont="1" applyFill="1" applyBorder="1" applyAlignment="1" applyProtection="1">
      <alignment horizontal="center" vertical="center" wrapText="1"/>
    </xf>
    <xf numFmtId="0" fontId="27" fillId="0" borderId="13" xfId="0" applyNumberFormat="1" applyFont="1" applyFill="1" applyBorder="1" applyAlignment="1" applyProtection="1">
      <alignment horizontal="center" vertical="center" wrapText="1"/>
    </xf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27" fillId="33" borderId="14" xfId="0" applyNumberFormat="1" applyFont="1" applyFill="1" applyBorder="1" applyAlignment="1" applyProtection="1">
      <alignment horizontal="center" vertical="center" wrapText="1"/>
    </xf>
    <xf numFmtId="0" fontId="27" fillId="33" borderId="16" xfId="0" applyNumberFormat="1" applyFont="1" applyFill="1" applyBorder="1" applyAlignment="1" applyProtection="1">
      <alignment horizontal="center" vertical="center" wrapText="1"/>
    </xf>
    <xf numFmtId="0" fontId="27" fillId="33" borderId="15" xfId="0" applyNumberFormat="1" applyFont="1" applyFill="1" applyBorder="1" applyAlignment="1" applyProtection="1">
      <alignment horizontal="center" vertical="center" wrapText="1"/>
    </xf>
    <xf numFmtId="0" fontId="28" fillId="33" borderId="10" xfId="0" applyNumberFormat="1" applyFont="1" applyFill="1" applyBorder="1" applyAlignment="1" applyProtection="1">
      <alignment horizontal="left" vertical="center" wrapText="1"/>
    </xf>
    <xf numFmtId="0" fontId="28" fillId="33" borderId="10" xfId="0" applyNumberFormat="1" applyFont="1" applyFill="1" applyBorder="1" applyAlignment="1" applyProtection="1">
      <alignment horizontal="center" vertical="center" wrapText="1"/>
    </xf>
    <xf numFmtId="164" fontId="28" fillId="33" borderId="10" xfId="0" applyNumberFormat="1" applyFont="1" applyFill="1" applyBorder="1" applyAlignment="1" applyProtection="1">
      <alignment horizontal="right" vertical="center" wrapText="1"/>
    </xf>
    <xf numFmtId="164" fontId="28" fillId="0" borderId="10" xfId="0" applyNumberFormat="1" applyFont="1" applyFill="1" applyBorder="1" applyAlignment="1" applyProtection="1">
      <alignment horizontal="right" vertical="center" wrapText="1"/>
    </xf>
    <xf numFmtId="0" fontId="27" fillId="33" borderId="10" xfId="0" applyNumberFormat="1" applyFont="1" applyFill="1" applyBorder="1" applyAlignment="1" applyProtection="1">
      <alignment horizontal="left" vertical="center" wrapText="1"/>
    </xf>
    <xf numFmtId="0" fontId="27" fillId="33" borderId="10" xfId="0" applyNumberFormat="1" applyFont="1" applyFill="1" applyBorder="1" applyAlignment="1" applyProtection="1">
      <alignment horizontal="center" vertical="center" wrapText="1"/>
    </xf>
    <xf numFmtId="164" fontId="27" fillId="33" borderId="10" xfId="0" applyNumberFormat="1" applyFont="1" applyFill="1" applyBorder="1" applyAlignment="1" applyProtection="1">
      <alignment horizontal="right" vertical="center" wrapText="1"/>
    </xf>
    <xf numFmtId="0" fontId="28" fillId="33" borderId="10" xfId="0" applyFont="1" applyFill="1" applyBorder="1" applyAlignment="1">
      <alignment vertical="center"/>
    </xf>
    <xf numFmtId="0" fontId="27" fillId="0" borderId="20" xfId="0" applyNumberFormat="1" applyFont="1" applyFill="1" applyBorder="1" applyAlignment="1" applyProtection="1">
      <alignment horizontal="center" vertical="center" wrapText="1"/>
    </xf>
    <xf numFmtId="0" fontId="27" fillId="0" borderId="21" xfId="0" applyNumberFormat="1" applyFont="1" applyFill="1" applyBorder="1" applyAlignment="1" applyProtection="1">
      <alignment horizontal="center" vertical="center" wrapText="1"/>
    </xf>
    <xf numFmtId="0" fontId="27" fillId="0" borderId="22" xfId="0" applyNumberFormat="1" applyFont="1" applyFill="1" applyBorder="1" applyAlignment="1" applyProtection="1">
      <alignment horizontal="center" vertical="center" wrapText="1"/>
    </xf>
    <xf numFmtId="0" fontId="28" fillId="0" borderId="17" xfId="0" applyNumberFormat="1" applyFont="1" applyFill="1" applyBorder="1" applyAlignment="1" applyProtection="1">
      <alignment horizontal="left" vertical="center" wrapText="1"/>
    </xf>
    <xf numFmtId="0" fontId="28" fillId="0" borderId="17" xfId="0" applyNumberFormat="1" applyFont="1" applyFill="1" applyBorder="1" applyAlignment="1" applyProtection="1">
      <alignment horizontal="center" vertical="center" wrapText="1"/>
    </xf>
    <xf numFmtId="164" fontId="28" fillId="0" borderId="17" xfId="0" applyNumberFormat="1" applyFont="1" applyFill="1" applyBorder="1" applyAlignment="1" applyProtection="1">
      <alignment horizontal="right" vertical="center" wrapText="1"/>
    </xf>
    <xf numFmtId="164" fontId="28" fillId="0" borderId="18" xfId="0" applyNumberFormat="1" applyFont="1" applyFill="1" applyBorder="1" applyAlignment="1" applyProtection="1">
      <alignment horizontal="right" vertical="center" wrapText="1"/>
    </xf>
    <xf numFmtId="0" fontId="28" fillId="0" borderId="18" xfId="0" applyNumberFormat="1" applyFont="1" applyFill="1" applyBorder="1" applyAlignment="1" applyProtection="1">
      <alignment horizontal="center" vertical="center" wrapText="1"/>
    </xf>
    <xf numFmtId="0" fontId="28" fillId="0" borderId="23" xfId="0" applyNumberFormat="1" applyFont="1" applyFill="1" applyBorder="1" applyAlignment="1" applyProtection="1">
      <alignment horizontal="left" vertical="center" wrapText="1"/>
    </xf>
    <xf numFmtId="0" fontId="28" fillId="0" borderId="23" xfId="0" applyNumberFormat="1" applyFont="1" applyFill="1" applyBorder="1" applyAlignment="1" applyProtection="1">
      <alignment horizontal="center" vertical="center" wrapText="1"/>
    </xf>
    <xf numFmtId="164" fontId="28" fillId="0" borderId="23" xfId="0" applyNumberFormat="1" applyFont="1" applyFill="1" applyBorder="1" applyAlignment="1" applyProtection="1">
      <alignment horizontal="right" vertical="center" wrapText="1"/>
    </xf>
    <xf numFmtId="164" fontId="28" fillId="0" borderId="24" xfId="0" applyNumberFormat="1" applyFont="1" applyFill="1" applyBorder="1" applyAlignment="1" applyProtection="1">
      <alignment horizontal="right" vertical="center" wrapText="1"/>
    </xf>
    <xf numFmtId="0" fontId="28" fillId="0" borderId="24" xfId="0" applyNumberFormat="1" applyFont="1" applyFill="1" applyBorder="1" applyAlignment="1" applyProtection="1">
      <alignment horizontal="center" vertical="center" wrapText="1"/>
    </xf>
    <xf numFmtId="0" fontId="27" fillId="0" borderId="10" xfId="0" applyNumberFormat="1" applyFont="1" applyFill="1" applyBorder="1" applyAlignment="1" applyProtection="1">
      <alignment horizontal="left" vertical="center" wrapText="1"/>
    </xf>
    <xf numFmtId="164" fontId="27" fillId="0" borderId="10" xfId="0" applyNumberFormat="1" applyFont="1" applyFill="1" applyBorder="1" applyAlignment="1" applyProtection="1">
      <alignment horizontal="right" vertical="center" wrapText="1"/>
    </xf>
    <xf numFmtId="0" fontId="28" fillId="0" borderId="10" xfId="0" applyNumberFormat="1" applyFont="1" applyFill="1" applyBorder="1" applyAlignment="1" applyProtection="1">
      <alignment horizontal="left" vertical="center" wrapText="1"/>
    </xf>
    <xf numFmtId="0" fontId="27" fillId="33" borderId="11" xfId="0" applyNumberFormat="1" applyFont="1" applyFill="1" applyBorder="1" applyAlignment="1" applyProtection="1">
      <alignment horizontal="center" vertical="center" wrapText="1"/>
    </xf>
    <xf numFmtId="0" fontId="27" fillId="33" borderId="19" xfId="44" applyFont="1" applyFill="1" applyBorder="1" applyAlignment="1">
      <alignment horizontal="center" vertical="center" wrapText="1"/>
    </xf>
    <xf numFmtId="0" fontId="27" fillId="33" borderId="0" xfId="44" applyFont="1" applyFill="1" applyBorder="1" applyAlignment="1">
      <alignment horizontal="center" vertical="center" wrapText="1"/>
    </xf>
    <xf numFmtId="0" fontId="28" fillId="33" borderId="0" xfId="0" applyFont="1" applyFill="1" applyAlignment="1">
      <alignment vertical="center"/>
    </xf>
    <xf numFmtId="0" fontId="27" fillId="33" borderId="14" xfId="44" applyFont="1" applyFill="1" applyBorder="1" applyAlignment="1">
      <alignment horizontal="center" vertical="center" wrapText="1"/>
    </xf>
    <xf numFmtId="0" fontId="27" fillId="33" borderId="15" xfId="44" applyFont="1" applyFill="1" applyBorder="1" applyAlignment="1">
      <alignment horizontal="center" vertical="center" wrapText="1"/>
    </xf>
    <xf numFmtId="0" fontId="27" fillId="33" borderId="10" xfId="44" applyFont="1" applyFill="1" applyBorder="1" applyAlignment="1">
      <alignment horizontal="center" vertical="center" wrapText="1"/>
    </xf>
    <xf numFmtId="165" fontId="27" fillId="33" borderId="10" xfId="44" applyNumberFormat="1" applyFont="1" applyFill="1" applyBorder="1" applyAlignment="1">
      <alignment horizontal="center" vertical="center" wrapText="1"/>
    </xf>
    <xf numFmtId="166" fontId="27" fillId="33" borderId="0" xfId="44" applyNumberFormat="1" applyFont="1" applyFill="1" applyBorder="1" applyAlignment="1">
      <alignment horizontal="center" vertical="center" wrapText="1"/>
    </xf>
    <xf numFmtId="167" fontId="27" fillId="33" borderId="0" xfId="44" applyNumberFormat="1" applyFont="1" applyFill="1" applyBorder="1" applyAlignment="1">
      <alignment horizontal="center" vertical="center" wrapText="1"/>
    </xf>
    <xf numFmtId="168" fontId="27" fillId="33" borderId="10" xfId="44" applyNumberFormat="1" applyFont="1" applyFill="1" applyBorder="1" applyAlignment="1">
      <alignment horizontal="center" vertic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4" xfId="43"/>
    <cellStyle name="Обычный 7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20</xdr:row>
      <xdr:rowOff>28575</xdr:rowOff>
    </xdr:from>
    <xdr:to>
      <xdr:col>6</xdr:col>
      <xdr:colOff>171450</xdr:colOff>
      <xdr:row>42</xdr:row>
      <xdr:rowOff>19050</xdr:rowOff>
    </xdr:to>
    <xdr:pic>
      <xdr:nvPicPr>
        <xdr:cNvPr id="1025" name="Picture 1" descr="2024-01-09_10-42-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71700" y="3705225"/>
          <a:ext cx="4438650" cy="2609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50"/>
  <sheetViews>
    <sheetView view="pageBreakPreview" zoomScale="85" zoomScaleNormal="85" zoomScaleSheetLayoutView="85" workbookViewId="0">
      <selection activeCell="A6" sqref="A1:P1048576"/>
    </sheetView>
  </sheetViews>
  <sheetFormatPr defaultRowHeight="20.100000000000001" customHeight="1"/>
  <cols>
    <col min="1" max="1" width="53.7109375" style="63" customWidth="1"/>
    <col min="2" max="2" width="9.42578125" style="63" customWidth="1"/>
    <col min="3" max="3" width="11.85546875" style="63" customWidth="1"/>
    <col min="4" max="4" width="12" style="63" customWidth="1"/>
    <col min="5" max="5" width="15.28515625" style="63" customWidth="1"/>
    <col min="6" max="6" width="12.5703125" style="63" customWidth="1"/>
    <col min="7" max="7" width="11.85546875" style="63" hidden="1" customWidth="1"/>
    <col min="8" max="8" width="12.5703125" style="63" hidden="1" customWidth="1"/>
    <col min="9" max="14" width="0" style="63" hidden="1" customWidth="1"/>
    <col min="15" max="15" width="11.7109375" style="63" customWidth="1"/>
    <col min="16" max="16" width="10.7109375" style="63" customWidth="1"/>
    <col min="17" max="17" width="2.7109375" style="1" customWidth="1"/>
    <col min="18" max="31" width="9.140625" style="1" hidden="1" customWidth="1"/>
    <col min="32" max="16384" width="9.140625" style="1"/>
  </cols>
  <sheetData>
    <row r="1" spans="1:16" ht="45.75" customHeight="1">
      <c r="A1" s="25" t="s">
        <v>82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16.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23.25" customHeight="1">
      <c r="A3" s="27" t="s">
        <v>1</v>
      </c>
      <c r="B3" s="27" t="s">
        <v>2</v>
      </c>
      <c r="C3" s="28" t="s">
        <v>3</v>
      </c>
      <c r="D3" s="29"/>
      <c r="E3" s="30"/>
      <c r="F3" s="27" t="s">
        <v>4</v>
      </c>
      <c r="G3" s="28" t="s">
        <v>5</v>
      </c>
      <c r="H3" s="29"/>
      <c r="I3" s="29"/>
      <c r="J3" s="30"/>
      <c r="K3" s="28" t="s">
        <v>6</v>
      </c>
      <c r="L3" s="29"/>
      <c r="M3" s="29"/>
      <c r="N3" s="30"/>
      <c r="O3" s="27" t="s">
        <v>7</v>
      </c>
      <c r="P3" s="27" t="s">
        <v>8</v>
      </c>
    </row>
    <row r="4" spans="1:16" ht="25.7" customHeight="1">
      <c r="A4" s="31"/>
      <c r="B4" s="31"/>
      <c r="C4" s="32" t="s">
        <v>9</v>
      </c>
      <c r="D4" s="32" t="s">
        <v>10</v>
      </c>
      <c r="E4" s="32" t="s">
        <v>11</v>
      </c>
      <c r="F4" s="31"/>
      <c r="G4" s="32" t="s">
        <v>12</v>
      </c>
      <c r="H4" s="32" t="s">
        <v>13</v>
      </c>
      <c r="I4" s="32" t="s">
        <v>14</v>
      </c>
      <c r="J4" s="32" t="s">
        <v>15</v>
      </c>
      <c r="K4" s="32" t="s">
        <v>16</v>
      </c>
      <c r="L4" s="32" t="s">
        <v>17</v>
      </c>
      <c r="M4" s="32" t="s">
        <v>18</v>
      </c>
      <c r="N4" s="32" t="s">
        <v>19</v>
      </c>
      <c r="O4" s="31"/>
      <c r="P4" s="31"/>
    </row>
    <row r="5" spans="1:16" ht="20.100000000000001" customHeight="1">
      <c r="A5" s="33" t="s">
        <v>20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6" ht="20.100000000000001" customHeight="1">
      <c r="A6" s="36" t="s">
        <v>21</v>
      </c>
      <c r="B6" s="37">
        <v>90</v>
      </c>
      <c r="C6" s="38">
        <v>8.6</v>
      </c>
      <c r="D6" s="38">
        <v>10.4</v>
      </c>
      <c r="E6" s="38">
        <v>6.8</v>
      </c>
      <c r="F6" s="38">
        <v>158.30000000000001</v>
      </c>
      <c r="G6" s="39">
        <v>0</v>
      </c>
      <c r="H6" s="39">
        <v>0.9</v>
      </c>
      <c r="I6" s="39">
        <v>0</v>
      </c>
      <c r="J6" s="39">
        <v>0.3</v>
      </c>
      <c r="K6" s="39">
        <v>20.8</v>
      </c>
      <c r="L6" s="39">
        <v>13.5</v>
      </c>
      <c r="M6" s="39">
        <v>78.8</v>
      </c>
      <c r="N6" s="39">
        <v>0.6</v>
      </c>
      <c r="O6" s="37" t="s">
        <v>22</v>
      </c>
      <c r="P6" s="37" t="s">
        <v>23</v>
      </c>
    </row>
    <row r="7" spans="1:16" ht="20.100000000000001" customHeight="1">
      <c r="A7" s="36" t="s">
        <v>92</v>
      </c>
      <c r="B7" s="37">
        <v>160</v>
      </c>
      <c r="C7" s="38">
        <v>4.9000000000000004</v>
      </c>
      <c r="D7" s="38">
        <v>5.34</v>
      </c>
      <c r="E7" s="38">
        <v>21.8</v>
      </c>
      <c r="F7" s="38">
        <v>155</v>
      </c>
      <c r="G7" s="39">
        <v>0.1</v>
      </c>
      <c r="H7" s="39">
        <v>0</v>
      </c>
      <c r="I7" s="39">
        <v>0</v>
      </c>
      <c r="J7" s="39">
        <v>0.9</v>
      </c>
      <c r="K7" s="39">
        <v>28.1</v>
      </c>
      <c r="L7" s="39">
        <v>26.5</v>
      </c>
      <c r="M7" s="39">
        <v>117.1</v>
      </c>
      <c r="N7" s="39">
        <v>2</v>
      </c>
      <c r="O7" s="37">
        <v>303</v>
      </c>
      <c r="P7" s="37">
        <v>2017</v>
      </c>
    </row>
    <row r="8" spans="1:16" ht="35.25" customHeight="1">
      <c r="A8" s="36" t="s">
        <v>106</v>
      </c>
      <c r="B8" s="37">
        <v>60</v>
      </c>
      <c r="C8" s="38">
        <v>0.6</v>
      </c>
      <c r="D8" s="38">
        <v>0.1</v>
      </c>
      <c r="E8" s="38">
        <v>1.75</v>
      </c>
      <c r="F8" s="38">
        <v>13.2</v>
      </c>
      <c r="G8" s="39"/>
      <c r="H8" s="39"/>
      <c r="I8" s="39"/>
      <c r="J8" s="39"/>
      <c r="K8" s="39"/>
      <c r="L8" s="39"/>
      <c r="M8" s="39"/>
      <c r="N8" s="39"/>
      <c r="O8" s="37" t="s">
        <v>107</v>
      </c>
      <c r="P8" s="37">
        <v>2017</v>
      </c>
    </row>
    <row r="9" spans="1:16" ht="20.100000000000001" customHeight="1">
      <c r="A9" s="36" t="s">
        <v>75</v>
      </c>
      <c r="B9" s="37">
        <v>200</v>
      </c>
      <c r="C9" s="38">
        <v>0.2</v>
      </c>
      <c r="D9" s="38">
        <v>0</v>
      </c>
      <c r="E9" s="38">
        <v>15</v>
      </c>
      <c r="F9" s="38">
        <v>58</v>
      </c>
      <c r="G9" s="39">
        <v>0</v>
      </c>
      <c r="H9" s="39">
        <v>0</v>
      </c>
      <c r="I9" s="39">
        <v>0.2</v>
      </c>
      <c r="J9" s="39">
        <v>0</v>
      </c>
      <c r="K9" s="39">
        <v>9.9</v>
      </c>
      <c r="L9" s="39">
        <v>3.3</v>
      </c>
      <c r="M9" s="39">
        <v>0</v>
      </c>
      <c r="N9" s="39">
        <v>0.3</v>
      </c>
      <c r="O9" s="37">
        <v>685</v>
      </c>
      <c r="P9" s="37" t="s">
        <v>26</v>
      </c>
    </row>
    <row r="10" spans="1:16" ht="20.100000000000001" customHeight="1">
      <c r="A10" s="36" t="s">
        <v>109</v>
      </c>
      <c r="B10" s="37">
        <v>50</v>
      </c>
      <c r="C10" s="38">
        <v>3.9</v>
      </c>
      <c r="D10" s="38">
        <v>0.5</v>
      </c>
      <c r="E10" s="38">
        <v>24.1</v>
      </c>
      <c r="F10" s="38">
        <v>116.8</v>
      </c>
      <c r="G10" s="39">
        <v>0.1</v>
      </c>
      <c r="H10" s="39">
        <v>0</v>
      </c>
      <c r="I10" s="39">
        <v>0</v>
      </c>
      <c r="J10" s="39">
        <v>0.7</v>
      </c>
      <c r="K10" s="39">
        <v>7.3</v>
      </c>
      <c r="L10" s="39">
        <v>10.4</v>
      </c>
      <c r="M10" s="39">
        <v>26.5</v>
      </c>
      <c r="N10" s="39">
        <v>0.6</v>
      </c>
      <c r="O10" s="37" t="s">
        <v>27</v>
      </c>
      <c r="P10" s="37"/>
    </row>
    <row r="11" spans="1:16" ht="20.100000000000001" customHeight="1">
      <c r="A11" s="40" t="s">
        <v>28</v>
      </c>
      <c r="B11" s="41">
        <v>560</v>
      </c>
      <c r="C11" s="42">
        <f>C10+C9+C8+C7+C6</f>
        <v>18.2</v>
      </c>
      <c r="D11" s="42">
        <f>D10+D9+D8+D7+D6</f>
        <v>16.34</v>
      </c>
      <c r="E11" s="42">
        <f>E10+E9+E8+E7+E6</f>
        <v>69.45</v>
      </c>
      <c r="F11" s="42">
        <f>F10+F9+F8+F7+F6</f>
        <v>501.3</v>
      </c>
      <c r="G11" s="42">
        <f t="shared" ref="G11:N11" si="0">SUM(G6:G10)</f>
        <v>0.2</v>
      </c>
      <c r="H11" s="42">
        <f t="shared" si="0"/>
        <v>0.9</v>
      </c>
      <c r="I11" s="42">
        <f t="shared" si="0"/>
        <v>0.2</v>
      </c>
      <c r="J11" s="42">
        <f t="shared" si="0"/>
        <v>1.9</v>
      </c>
      <c r="K11" s="42">
        <f t="shared" si="0"/>
        <v>66.100000000000009</v>
      </c>
      <c r="L11" s="42">
        <f t="shared" si="0"/>
        <v>53.699999999999996</v>
      </c>
      <c r="M11" s="42">
        <f t="shared" si="0"/>
        <v>222.39999999999998</v>
      </c>
      <c r="N11" s="42">
        <f t="shared" si="0"/>
        <v>3.5</v>
      </c>
      <c r="O11" s="43"/>
      <c r="P11" s="43"/>
    </row>
    <row r="12" spans="1:16" ht="16.5" customHeight="1">
      <c r="A12" s="44" t="s">
        <v>117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6"/>
    </row>
    <row r="13" spans="1:16" ht="30.75" customHeight="1">
      <c r="A13" s="47" t="s">
        <v>84</v>
      </c>
      <c r="B13" s="48">
        <v>80</v>
      </c>
      <c r="C13" s="49">
        <v>6.7</v>
      </c>
      <c r="D13" s="49">
        <v>11.2</v>
      </c>
      <c r="E13" s="49">
        <v>42.5</v>
      </c>
      <c r="F13" s="49">
        <v>297.7</v>
      </c>
      <c r="G13" s="49">
        <v>0</v>
      </c>
      <c r="H13" s="50">
        <v>0</v>
      </c>
      <c r="I13" s="49">
        <v>0</v>
      </c>
      <c r="J13" s="50">
        <v>0</v>
      </c>
      <c r="K13" s="50">
        <v>0</v>
      </c>
      <c r="L13" s="50">
        <v>0</v>
      </c>
      <c r="M13" s="49">
        <v>0</v>
      </c>
      <c r="N13" s="50">
        <v>0</v>
      </c>
      <c r="O13" s="51"/>
      <c r="P13" s="51" t="s">
        <v>29</v>
      </c>
    </row>
    <row r="14" spans="1:16" ht="19.5" customHeight="1">
      <c r="A14" s="52" t="s">
        <v>30</v>
      </c>
      <c r="B14" s="53" t="s">
        <v>48</v>
      </c>
      <c r="C14" s="54">
        <v>0.1</v>
      </c>
      <c r="D14" s="54">
        <v>0</v>
      </c>
      <c r="E14" s="54">
        <v>28.2</v>
      </c>
      <c r="F14" s="54">
        <v>110.3</v>
      </c>
      <c r="G14" s="54">
        <v>0</v>
      </c>
      <c r="H14" s="55">
        <v>0</v>
      </c>
      <c r="I14" s="54">
        <v>0</v>
      </c>
      <c r="J14" s="55">
        <v>0</v>
      </c>
      <c r="K14" s="55">
        <v>13.5</v>
      </c>
      <c r="L14" s="55">
        <v>3.3</v>
      </c>
      <c r="M14" s="54">
        <v>6.9</v>
      </c>
      <c r="N14" s="55">
        <v>0.3</v>
      </c>
      <c r="O14" s="56" t="s">
        <v>31</v>
      </c>
      <c r="P14" s="56" t="s">
        <v>26</v>
      </c>
    </row>
    <row r="15" spans="1:16" ht="19.5" customHeight="1">
      <c r="A15" s="57" t="s">
        <v>28</v>
      </c>
      <c r="B15" s="32">
        <v>280</v>
      </c>
      <c r="C15" s="58">
        <f>SUM(C13:C14)</f>
        <v>6.8</v>
      </c>
      <c r="D15" s="58">
        <f>SUM(D13:D14)</f>
        <v>11.2</v>
      </c>
      <c r="E15" s="58">
        <f t="shared" ref="E15:N15" si="1">SUM(E13:E14)</f>
        <v>70.7</v>
      </c>
      <c r="F15" s="58">
        <f t="shared" si="1"/>
        <v>408</v>
      </c>
      <c r="G15" s="58">
        <f t="shared" si="1"/>
        <v>0</v>
      </c>
      <c r="H15" s="58">
        <f t="shared" si="1"/>
        <v>0</v>
      </c>
      <c r="I15" s="58">
        <f t="shared" si="1"/>
        <v>0</v>
      </c>
      <c r="J15" s="58">
        <f t="shared" si="1"/>
        <v>0</v>
      </c>
      <c r="K15" s="58">
        <f t="shared" si="1"/>
        <v>13.5</v>
      </c>
      <c r="L15" s="58">
        <f t="shared" si="1"/>
        <v>3.3</v>
      </c>
      <c r="M15" s="58">
        <f t="shared" si="1"/>
        <v>6.9</v>
      </c>
      <c r="N15" s="58">
        <f t="shared" si="1"/>
        <v>0.3</v>
      </c>
      <c r="O15" s="59" t="s">
        <v>29</v>
      </c>
      <c r="P15" s="59" t="s">
        <v>29</v>
      </c>
    </row>
    <row r="16" spans="1:16" ht="20.100000000000001" customHeight="1">
      <c r="A16" s="40" t="s">
        <v>32</v>
      </c>
      <c r="B16" s="41">
        <v>840</v>
      </c>
      <c r="C16" s="42">
        <f>C15+C11</f>
        <v>25</v>
      </c>
      <c r="D16" s="42">
        <f>D15+D11</f>
        <v>27.54</v>
      </c>
      <c r="E16" s="42">
        <f t="shared" ref="E16:N16" si="2">E15+E11</f>
        <v>140.15</v>
      </c>
      <c r="F16" s="42">
        <f t="shared" si="2"/>
        <v>909.3</v>
      </c>
      <c r="G16" s="42">
        <f t="shared" si="2"/>
        <v>0.2</v>
      </c>
      <c r="H16" s="42">
        <f t="shared" si="2"/>
        <v>0.9</v>
      </c>
      <c r="I16" s="42">
        <f t="shared" si="2"/>
        <v>0.2</v>
      </c>
      <c r="J16" s="42">
        <f t="shared" si="2"/>
        <v>1.9</v>
      </c>
      <c r="K16" s="42">
        <f t="shared" si="2"/>
        <v>79.600000000000009</v>
      </c>
      <c r="L16" s="42">
        <f t="shared" si="2"/>
        <v>56.999999999999993</v>
      </c>
      <c r="M16" s="42">
        <f t="shared" si="2"/>
        <v>229.29999999999998</v>
      </c>
      <c r="N16" s="42">
        <f t="shared" si="2"/>
        <v>3.8</v>
      </c>
      <c r="O16" s="43"/>
      <c r="P16" s="43"/>
    </row>
    <row r="17" spans="1:16" ht="20.100000000000001" customHeight="1">
      <c r="A17" s="60" t="s">
        <v>33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</row>
    <row r="18" spans="1:16" ht="23.25" customHeight="1">
      <c r="A18" s="27" t="s">
        <v>1</v>
      </c>
      <c r="B18" s="27" t="s">
        <v>2</v>
      </c>
      <c r="C18" s="28" t="s">
        <v>3</v>
      </c>
      <c r="D18" s="29"/>
      <c r="E18" s="30"/>
      <c r="F18" s="27" t="s">
        <v>4</v>
      </c>
      <c r="G18" s="28" t="s">
        <v>5</v>
      </c>
      <c r="H18" s="29"/>
      <c r="I18" s="29"/>
      <c r="J18" s="30"/>
      <c r="K18" s="28" t="s">
        <v>6</v>
      </c>
      <c r="L18" s="29"/>
      <c r="M18" s="29"/>
      <c r="N18" s="30"/>
      <c r="O18" s="27" t="s">
        <v>7</v>
      </c>
      <c r="P18" s="27" t="s">
        <v>8</v>
      </c>
    </row>
    <row r="19" spans="1:16" ht="25.7" customHeight="1">
      <c r="A19" s="31"/>
      <c r="B19" s="31"/>
      <c r="C19" s="32" t="s">
        <v>9</v>
      </c>
      <c r="D19" s="32" t="s">
        <v>10</v>
      </c>
      <c r="E19" s="32" t="s">
        <v>11</v>
      </c>
      <c r="F19" s="31"/>
      <c r="G19" s="32" t="s">
        <v>12</v>
      </c>
      <c r="H19" s="32" t="s">
        <v>13</v>
      </c>
      <c r="I19" s="32" t="s">
        <v>14</v>
      </c>
      <c r="J19" s="32" t="s">
        <v>15</v>
      </c>
      <c r="K19" s="32" t="s">
        <v>16</v>
      </c>
      <c r="L19" s="32" t="s">
        <v>17</v>
      </c>
      <c r="M19" s="32" t="s">
        <v>18</v>
      </c>
      <c r="N19" s="32" t="s">
        <v>19</v>
      </c>
      <c r="O19" s="31"/>
      <c r="P19" s="31"/>
    </row>
    <row r="20" spans="1:16" ht="20.100000000000001" customHeight="1">
      <c r="A20" s="33" t="s">
        <v>20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5"/>
    </row>
    <row r="21" spans="1:16" ht="37.5" customHeight="1">
      <c r="A21" s="36" t="s">
        <v>99</v>
      </c>
      <c r="B21" s="37" t="s">
        <v>48</v>
      </c>
      <c r="C21" s="38">
        <v>11.4</v>
      </c>
      <c r="D21" s="38">
        <v>10.199999999999999</v>
      </c>
      <c r="E21" s="38">
        <v>34.700000000000003</v>
      </c>
      <c r="F21" s="38">
        <v>220.6</v>
      </c>
      <c r="G21" s="39">
        <v>0.1</v>
      </c>
      <c r="H21" s="39">
        <v>0.2</v>
      </c>
      <c r="I21" s="39">
        <v>0</v>
      </c>
      <c r="J21" s="39">
        <v>0.3</v>
      </c>
      <c r="K21" s="39">
        <v>104.3</v>
      </c>
      <c r="L21" s="39">
        <v>29.7</v>
      </c>
      <c r="M21" s="39">
        <v>121.8</v>
      </c>
      <c r="N21" s="39">
        <v>0.7</v>
      </c>
      <c r="O21" s="37" t="s">
        <v>53</v>
      </c>
      <c r="P21" s="37" t="s">
        <v>26</v>
      </c>
    </row>
    <row r="22" spans="1:16" ht="20.100000000000001" customHeight="1">
      <c r="A22" s="36" t="s">
        <v>96</v>
      </c>
      <c r="B22" s="37" t="s">
        <v>97</v>
      </c>
      <c r="C22" s="38">
        <v>2.36</v>
      </c>
      <c r="D22" s="38">
        <v>7.49</v>
      </c>
      <c r="E22" s="38">
        <v>14.89</v>
      </c>
      <c r="F22" s="38">
        <v>146</v>
      </c>
      <c r="G22" s="39">
        <v>0</v>
      </c>
      <c r="H22" s="39">
        <v>0</v>
      </c>
      <c r="I22" s="39">
        <v>0</v>
      </c>
      <c r="J22" s="39">
        <v>0.6</v>
      </c>
      <c r="K22" s="39">
        <v>8.6999999999999993</v>
      </c>
      <c r="L22" s="39">
        <v>10.199999999999999</v>
      </c>
      <c r="M22" s="39">
        <v>24.3</v>
      </c>
      <c r="N22" s="39">
        <v>0.8</v>
      </c>
      <c r="O22" s="37">
        <v>1</v>
      </c>
      <c r="P22" s="37">
        <v>2017</v>
      </c>
    </row>
    <row r="23" spans="1:16" ht="20.100000000000001" customHeight="1">
      <c r="A23" s="36" t="s">
        <v>76</v>
      </c>
      <c r="B23" s="37">
        <v>200</v>
      </c>
      <c r="C23" s="38">
        <v>0.3</v>
      </c>
      <c r="D23" s="38">
        <v>0</v>
      </c>
      <c r="E23" s="38">
        <v>15.2</v>
      </c>
      <c r="F23" s="38">
        <v>60</v>
      </c>
      <c r="G23" s="39">
        <v>0</v>
      </c>
      <c r="H23" s="39">
        <v>0.8</v>
      </c>
      <c r="I23" s="39">
        <v>0.2</v>
      </c>
      <c r="J23" s="39">
        <v>0</v>
      </c>
      <c r="K23" s="39">
        <v>11.7</v>
      </c>
      <c r="L23" s="39">
        <v>3.8</v>
      </c>
      <c r="M23" s="39">
        <v>1</v>
      </c>
      <c r="N23" s="39">
        <v>0.3</v>
      </c>
      <c r="O23" s="37">
        <v>686</v>
      </c>
      <c r="P23" s="37" t="s">
        <v>26</v>
      </c>
    </row>
    <row r="24" spans="1:16" ht="25.5" customHeight="1">
      <c r="A24" s="36" t="s">
        <v>110</v>
      </c>
      <c r="B24" s="37">
        <v>150</v>
      </c>
      <c r="C24" s="38">
        <v>0.6</v>
      </c>
      <c r="D24" s="38">
        <v>0.6</v>
      </c>
      <c r="E24" s="38">
        <v>14.3</v>
      </c>
      <c r="F24" s="38">
        <v>68.400000000000006</v>
      </c>
      <c r="G24" s="39">
        <v>0.1</v>
      </c>
      <c r="H24" s="39">
        <v>0</v>
      </c>
      <c r="I24" s="39">
        <v>0</v>
      </c>
      <c r="J24" s="39">
        <v>1</v>
      </c>
      <c r="K24" s="39">
        <v>10.4</v>
      </c>
      <c r="L24" s="39">
        <v>14.9</v>
      </c>
      <c r="M24" s="39">
        <v>37.799999999999997</v>
      </c>
      <c r="N24" s="39">
        <v>0.9</v>
      </c>
      <c r="O24" s="37" t="s">
        <v>94</v>
      </c>
      <c r="P24" s="37" t="s">
        <v>29</v>
      </c>
    </row>
    <row r="25" spans="1:16" ht="20.100000000000001" customHeight="1">
      <c r="A25" s="40" t="s">
        <v>28</v>
      </c>
      <c r="B25" s="41">
        <v>600</v>
      </c>
      <c r="C25" s="42">
        <f>SUM(C21:C24)</f>
        <v>14.66</v>
      </c>
      <c r="D25" s="42">
        <f>SUM(D21:D24)</f>
        <v>18.29</v>
      </c>
      <c r="E25" s="42">
        <f t="shared" ref="E25:N25" si="3">SUM(E21:E24)</f>
        <v>79.09</v>
      </c>
      <c r="F25" s="42">
        <f t="shared" si="3"/>
        <v>495</v>
      </c>
      <c r="G25" s="42">
        <f t="shared" si="3"/>
        <v>0.2</v>
      </c>
      <c r="H25" s="42">
        <f t="shared" si="3"/>
        <v>1</v>
      </c>
      <c r="I25" s="42">
        <f t="shared" si="3"/>
        <v>0.2</v>
      </c>
      <c r="J25" s="42">
        <f t="shared" si="3"/>
        <v>1.9</v>
      </c>
      <c r="K25" s="42">
        <f t="shared" si="3"/>
        <v>135.1</v>
      </c>
      <c r="L25" s="42">
        <f t="shared" si="3"/>
        <v>58.599999999999994</v>
      </c>
      <c r="M25" s="42">
        <f t="shared" si="3"/>
        <v>184.89999999999998</v>
      </c>
      <c r="N25" s="42">
        <f t="shared" si="3"/>
        <v>2.7</v>
      </c>
      <c r="O25" s="43"/>
      <c r="P25" s="43"/>
    </row>
    <row r="26" spans="1:16" ht="18.75" customHeight="1">
      <c r="A26" s="44" t="s">
        <v>117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6"/>
    </row>
    <row r="27" spans="1:16" ht="33.75" customHeight="1">
      <c r="A27" s="47" t="s">
        <v>83</v>
      </c>
      <c r="B27" s="48">
        <v>80</v>
      </c>
      <c r="C27" s="49">
        <v>7.11</v>
      </c>
      <c r="D27" s="49">
        <v>5.5</v>
      </c>
      <c r="E27" s="49">
        <v>47.3</v>
      </c>
      <c r="F27" s="49">
        <v>267.60000000000002</v>
      </c>
      <c r="G27" s="49">
        <v>0</v>
      </c>
      <c r="H27" s="50">
        <v>0</v>
      </c>
      <c r="I27" s="49">
        <v>0</v>
      </c>
      <c r="J27" s="50">
        <v>0</v>
      </c>
      <c r="K27" s="50">
        <v>0</v>
      </c>
      <c r="L27" s="50">
        <v>0</v>
      </c>
      <c r="M27" s="49">
        <v>0</v>
      </c>
      <c r="N27" s="50">
        <v>0</v>
      </c>
      <c r="O27" s="51"/>
      <c r="P27" s="51" t="s">
        <v>29</v>
      </c>
    </row>
    <row r="28" spans="1:16" ht="19.5" customHeight="1">
      <c r="A28" s="52" t="s">
        <v>38</v>
      </c>
      <c r="B28" s="53" t="s">
        <v>48</v>
      </c>
      <c r="C28" s="54">
        <v>2.2999999999999998</v>
      </c>
      <c r="D28" s="54">
        <v>1.3</v>
      </c>
      <c r="E28" s="54">
        <v>25.9</v>
      </c>
      <c r="F28" s="54">
        <v>123.5</v>
      </c>
      <c r="G28" s="54">
        <v>0</v>
      </c>
      <c r="H28" s="55">
        <v>0.1</v>
      </c>
      <c r="I28" s="54">
        <v>0</v>
      </c>
      <c r="J28" s="55">
        <v>0</v>
      </c>
      <c r="K28" s="55">
        <v>65.099999999999994</v>
      </c>
      <c r="L28" s="55">
        <v>17.899999999999999</v>
      </c>
      <c r="M28" s="54">
        <v>61.4</v>
      </c>
      <c r="N28" s="55">
        <v>0.7</v>
      </c>
      <c r="O28" s="56" t="s">
        <v>39</v>
      </c>
      <c r="P28" s="56" t="s">
        <v>25</v>
      </c>
    </row>
    <row r="29" spans="1:16" ht="19.5" customHeight="1">
      <c r="A29" s="57" t="s">
        <v>28</v>
      </c>
      <c r="B29" s="32">
        <v>280</v>
      </c>
      <c r="C29" s="58">
        <f>SUM(C27:C28)</f>
        <v>9.41</v>
      </c>
      <c r="D29" s="58">
        <f>SUM(D27:D28)</f>
        <v>6.8</v>
      </c>
      <c r="E29" s="58">
        <f t="shared" ref="E29:N29" si="4">SUM(E27:E28)</f>
        <v>73.199999999999989</v>
      </c>
      <c r="F29" s="58">
        <f t="shared" si="4"/>
        <v>391.1</v>
      </c>
      <c r="G29" s="58">
        <f t="shared" si="4"/>
        <v>0</v>
      </c>
      <c r="H29" s="58">
        <f t="shared" si="4"/>
        <v>0.1</v>
      </c>
      <c r="I29" s="58">
        <f t="shared" si="4"/>
        <v>0</v>
      </c>
      <c r="J29" s="58">
        <f t="shared" si="4"/>
        <v>0</v>
      </c>
      <c r="K29" s="58">
        <f t="shared" si="4"/>
        <v>65.099999999999994</v>
      </c>
      <c r="L29" s="58">
        <f t="shared" si="4"/>
        <v>17.899999999999999</v>
      </c>
      <c r="M29" s="58">
        <f t="shared" si="4"/>
        <v>61.4</v>
      </c>
      <c r="N29" s="58">
        <f t="shared" si="4"/>
        <v>0.7</v>
      </c>
      <c r="O29" s="59" t="s">
        <v>29</v>
      </c>
      <c r="P29" s="59" t="s">
        <v>29</v>
      </c>
    </row>
    <row r="30" spans="1:16" ht="20.100000000000001" customHeight="1">
      <c r="A30" s="40" t="s">
        <v>32</v>
      </c>
      <c r="B30" s="41">
        <v>880</v>
      </c>
      <c r="C30" s="42">
        <f>C29+C25</f>
        <v>24.07</v>
      </c>
      <c r="D30" s="42">
        <f>D29+D25</f>
        <v>25.09</v>
      </c>
      <c r="E30" s="42">
        <f t="shared" ref="E30:N30" si="5">E29+E25</f>
        <v>152.29</v>
      </c>
      <c r="F30" s="42">
        <f t="shared" si="5"/>
        <v>886.1</v>
      </c>
      <c r="G30" s="42">
        <f t="shared" si="5"/>
        <v>0.2</v>
      </c>
      <c r="H30" s="42">
        <f t="shared" si="5"/>
        <v>1.1000000000000001</v>
      </c>
      <c r="I30" s="42">
        <f t="shared" si="5"/>
        <v>0.2</v>
      </c>
      <c r="J30" s="42">
        <f t="shared" si="5"/>
        <v>1.9</v>
      </c>
      <c r="K30" s="42">
        <f t="shared" si="5"/>
        <v>200.2</v>
      </c>
      <c r="L30" s="42">
        <f t="shared" si="5"/>
        <v>76.5</v>
      </c>
      <c r="M30" s="42">
        <f t="shared" si="5"/>
        <v>246.29999999999998</v>
      </c>
      <c r="N30" s="42">
        <f t="shared" si="5"/>
        <v>3.4000000000000004</v>
      </c>
      <c r="O30" s="43"/>
      <c r="P30" s="43"/>
    </row>
    <row r="31" spans="1:16" ht="20.100000000000001" customHeight="1">
      <c r="A31" s="60" t="s">
        <v>40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</row>
    <row r="32" spans="1:16" ht="23.25" customHeight="1">
      <c r="A32" s="27" t="s">
        <v>1</v>
      </c>
      <c r="B32" s="27" t="s">
        <v>2</v>
      </c>
      <c r="C32" s="28" t="s">
        <v>3</v>
      </c>
      <c r="D32" s="29"/>
      <c r="E32" s="30"/>
      <c r="F32" s="27" t="s">
        <v>4</v>
      </c>
      <c r="G32" s="28" t="s">
        <v>5</v>
      </c>
      <c r="H32" s="29"/>
      <c r="I32" s="29"/>
      <c r="J32" s="30"/>
      <c r="K32" s="28" t="s">
        <v>6</v>
      </c>
      <c r="L32" s="29"/>
      <c r="M32" s="29"/>
      <c r="N32" s="30"/>
      <c r="O32" s="27" t="s">
        <v>7</v>
      </c>
      <c r="P32" s="27" t="s">
        <v>8</v>
      </c>
    </row>
    <row r="33" spans="1:16" ht="25.7" customHeight="1">
      <c r="A33" s="31"/>
      <c r="B33" s="31"/>
      <c r="C33" s="32" t="s">
        <v>9</v>
      </c>
      <c r="D33" s="32" t="s">
        <v>10</v>
      </c>
      <c r="E33" s="32" t="s">
        <v>11</v>
      </c>
      <c r="F33" s="31"/>
      <c r="G33" s="32" t="s">
        <v>12</v>
      </c>
      <c r="H33" s="32" t="s">
        <v>13</v>
      </c>
      <c r="I33" s="32" t="s">
        <v>14</v>
      </c>
      <c r="J33" s="32" t="s">
        <v>15</v>
      </c>
      <c r="K33" s="32" t="s">
        <v>16</v>
      </c>
      <c r="L33" s="32" t="s">
        <v>17</v>
      </c>
      <c r="M33" s="32" t="s">
        <v>18</v>
      </c>
      <c r="N33" s="32" t="s">
        <v>19</v>
      </c>
      <c r="O33" s="31"/>
      <c r="P33" s="31"/>
    </row>
    <row r="34" spans="1:16" ht="20.100000000000001" customHeight="1">
      <c r="A34" s="33" t="s">
        <v>20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</row>
    <row r="35" spans="1:16" ht="40.5" customHeight="1">
      <c r="A35" s="36" t="s">
        <v>81</v>
      </c>
      <c r="B35" s="37">
        <v>90</v>
      </c>
      <c r="C35" s="38">
        <v>10.9</v>
      </c>
      <c r="D35" s="38">
        <v>10.3</v>
      </c>
      <c r="E35" s="38">
        <v>12</v>
      </c>
      <c r="F35" s="38">
        <v>182.5</v>
      </c>
      <c r="G35" s="39">
        <v>0</v>
      </c>
      <c r="H35" s="39">
        <v>6.2</v>
      </c>
      <c r="I35" s="39">
        <v>0</v>
      </c>
      <c r="J35" s="39">
        <v>0.5</v>
      </c>
      <c r="K35" s="39">
        <v>45.9</v>
      </c>
      <c r="L35" s="39">
        <v>28</v>
      </c>
      <c r="M35" s="39">
        <v>142.30000000000001</v>
      </c>
      <c r="N35" s="39">
        <v>2.2000000000000002</v>
      </c>
      <c r="O35" s="37">
        <v>455</v>
      </c>
      <c r="P35" s="37">
        <v>2004</v>
      </c>
    </row>
    <row r="36" spans="1:16" ht="20.100000000000001" customHeight="1">
      <c r="A36" s="36" t="s">
        <v>43</v>
      </c>
      <c r="B36" s="37" t="s">
        <v>44</v>
      </c>
      <c r="C36" s="38">
        <v>5.0999999999999996</v>
      </c>
      <c r="D36" s="38">
        <v>9.15</v>
      </c>
      <c r="E36" s="38">
        <v>34.200000000000003</v>
      </c>
      <c r="F36" s="38">
        <v>244.5</v>
      </c>
      <c r="G36" s="39">
        <v>0.1</v>
      </c>
      <c r="H36" s="39">
        <v>0</v>
      </c>
      <c r="I36" s="39">
        <v>0.1</v>
      </c>
      <c r="J36" s="39">
        <v>1</v>
      </c>
      <c r="K36" s="39">
        <v>16</v>
      </c>
      <c r="L36" s="39">
        <v>20.5</v>
      </c>
      <c r="M36" s="39">
        <v>54.6</v>
      </c>
      <c r="N36" s="39">
        <v>1.2</v>
      </c>
      <c r="O36" s="37" t="s">
        <v>45</v>
      </c>
      <c r="P36" s="37" t="s">
        <v>26</v>
      </c>
    </row>
    <row r="37" spans="1:16" ht="35.25" customHeight="1">
      <c r="A37" s="36" t="s">
        <v>106</v>
      </c>
      <c r="B37" s="37">
        <v>60</v>
      </c>
      <c r="C37" s="38">
        <v>0.6</v>
      </c>
      <c r="D37" s="38">
        <v>0.1</v>
      </c>
      <c r="E37" s="38">
        <v>1.75</v>
      </c>
      <c r="F37" s="38">
        <v>13.2</v>
      </c>
      <c r="G37" s="39"/>
      <c r="H37" s="39"/>
      <c r="I37" s="39"/>
      <c r="J37" s="39"/>
      <c r="K37" s="39"/>
      <c r="L37" s="39"/>
      <c r="M37" s="39"/>
      <c r="N37" s="39"/>
      <c r="O37" s="37" t="s">
        <v>107</v>
      </c>
      <c r="P37" s="37">
        <v>2017</v>
      </c>
    </row>
    <row r="38" spans="1:16" ht="20.100000000000001" customHeight="1">
      <c r="A38" s="36" t="s">
        <v>114</v>
      </c>
      <c r="B38" s="37">
        <v>200</v>
      </c>
      <c r="C38" s="38">
        <v>0.2</v>
      </c>
      <c r="D38" s="38">
        <v>0</v>
      </c>
      <c r="E38" s="38">
        <v>15</v>
      </c>
      <c r="F38" s="38">
        <v>58</v>
      </c>
      <c r="G38" s="39">
        <v>0</v>
      </c>
      <c r="H38" s="39">
        <v>0</v>
      </c>
      <c r="I38" s="39">
        <v>0.2</v>
      </c>
      <c r="J38" s="39">
        <v>0</v>
      </c>
      <c r="K38" s="39">
        <v>9.9</v>
      </c>
      <c r="L38" s="39">
        <v>3.3</v>
      </c>
      <c r="M38" s="39">
        <v>0</v>
      </c>
      <c r="N38" s="39">
        <v>0.3</v>
      </c>
      <c r="O38" s="37" t="s">
        <v>115</v>
      </c>
      <c r="P38" s="37" t="s">
        <v>26</v>
      </c>
    </row>
    <row r="39" spans="1:16" ht="20.100000000000001" customHeight="1">
      <c r="A39" s="36" t="s">
        <v>111</v>
      </c>
      <c r="B39" s="37">
        <v>50</v>
      </c>
      <c r="C39" s="38">
        <v>3.3</v>
      </c>
      <c r="D39" s="38">
        <v>0.6</v>
      </c>
      <c r="E39" s="38">
        <v>17.100000000000001</v>
      </c>
      <c r="F39" s="38">
        <v>90.5</v>
      </c>
      <c r="G39" s="39">
        <v>0</v>
      </c>
      <c r="H39" s="39">
        <v>0</v>
      </c>
      <c r="I39" s="39">
        <v>0</v>
      </c>
      <c r="J39" s="39">
        <v>0.6</v>
      </c>
      <c r="K39" s="39">
        <v>6.2</v>
      </c>
      <c r="L39" s="39">
        <v>8.9</v>
      </c>
      <c r="M39" s="39">
        <v>22.7</v>
      </c>
      <c r="N39" s="39">
        <v>0.5</v>
      </c>
      <c r="O39" s="37" t="s">
        <v>89</v>
      </c>
      <c r="P39" s="37"/>
    </row>
    <row r="40" spans="1:16" ht="20.100000000000001" customHeight="1">
      <c r="A40" s="40" t="s">
        <v>28</v>
      </c>
      <c r="B40" s="41">
        <v>550</v>
      </c>
      <c r="C40" s="42">
        <f>C39+C38+C37+C36+C35</f>
        <v>20.100000000000001</v>
      </c>
      <c r="D40" s="42">
        <f>D39+D38+D37+D36+D35</f>
        <v>20.149999999999999</v>
      </c>
      <c r="E40" s="42">
        <f>E39+E38+E37+E36+E35</f>
        <v>80.050000000000011</v>
      </c>
      <c r="F40" s="42">
        <f>F39+F38+F37+F36+F35</f>
        <v>588.70000000000005</v>
      </c>
      <c r="G40" s="42">
        <f t="shared" ref="G40:N40" si="6">SUM(G35:G39)</f>
        <v>0.1</v>
      </c>
      <c r="H40" s="42">
        <f t="shared" si="6"/>
        <v>6.2</v>
      </c>
      <c r="I40" s="42">
        <f t="shared" si="6"/>
        <v>0.30000000000000004</v>
      </c>
      <c r="J40" s="42">
        <f t="shared" si="6"/>
        <v>2.1</v>
      </c>
      <c r="K40" s="42">
        <f t="shared" si="6"/>
        <v>78</v>
      </c>
      <c r="L40" s="42">
        <f t="shared" si="6"/>
        <v>60.699999999999996</v>
      </c>
      <c r="M40" s="42">
        <f t="shared" si="6"/>
        <v>219.6</v>
      </c>
      <c r="N40" s="42">
        <f t="shared" si="6"/>
        <v>4.2</v>
      </c>
      <c r="O40" s="43"/>
      <c r="P40" s="43"/>
    </row>
    <row r="41" spans="1:16" ht="21" customHeight="1">
      <c r="A41" s="44" t="s">
        <v>117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6"/>
    </row>
    <row r="42" spans="1:16" ht="30.75" customHeight="1">
      <c r="A42" s="47" t="s">
        <v>46</v>
      </c>
      <c r="B42" s="48">
        <v>80</v>
      </c>
      <c r="C42" s="49">
        <v>6.46</v>
      </c>
      <c r="D42" s="49">
        <v>6.4</v>
      </c>
      <c r="E42" s="49">
        <v>61.98</v>
      </c>
      <c r="F42" s="49">
        <v>332.66</v>
      </c>
      <c r="G42" s="49">
        <v>0</v>
      </c>
      <c r="H42" s="50">
        <v>0</v>
      </c>
      <c r="I42" s="49">
        <v>0</v>
      </c>
      <c r="J42" s="50">
        <v>0</v>
      </c>
      <c r="K42" s="50">
        <v>0</v>
      </c>
      <c r="L42" s="50">
        <v>0</v>
      </c>
      <c r="M42" s="49">
        <v>0</v>
      </c>
      <c r="N42" s="50">
        <v>0</v>
      </c>
      <c r="O42" s="51"/>
      <c r="P42" s="51" t="s">
        <v>29</v>
      </c>
    </row>
    <row r="43" spans="1:16" ht="19.5" customHeight="1">
      <c r="A43" s="52" t="s">
        <v>77</v>
      </c>
      <c r="B43" s="53" t="s">
        <v>48</v>
      </c>
      <c r="C43" s="54">
        <v>0.2</v>
      </c>
      <c r="D43" s="54">
        <v>0.2</v>
      </c>
      <c r="E43" s="54">
        <v>27.5</v>
      </c>
      <c r="F43" s="54">
        <v>112.7</v>
      </c>
      <c r="G43" s="54">
        <v>0</v>
      </c>
      <c r="H43" s="55">
        <v>1.6</v>
      </c>
      <c r="I43" s="54">
        <v>0</v>
      </c>
      <c r="J43" s="55">
        <v>0.1</v>
      </c>
      <c r="K43" s="55">
        <v>13.3</v>
      </c>
      <c r="L43" s="55">
        <v>4.7</v>
      </c>
      <c r="M43" s="54">
        <v>4</v>
      </c>
      <c r="N43" s="55">
        <v>0.9</v>
      </c>
      <c r="O43" s="56"/>
      <c r="P43" s="56"/>
    </row>
    <row r="44" spans="1:16" ht="19.5" customHeight="1">
      <c r="A44" s="57" t="s">
        <v>28</v>
      </c>
      <c r="B44" s="32">
        <v>280</v>
      </c>
      <c r="C44" s="58">
        <f>SUM(C42:C43)</f>
        <v>6.66</v>
      </c>
      <c r="D44" s="58">
        <f>SUM(D42:D43)</f>
        <v>6.6000000000000005</v>
      </c>
      <c r="E44" s="58">
        <f t="shared" ref="E44:N44" si="7">SUM(E42:E43)</f>
        <v>89.47999999999999</v>
      </c>
      <c r="F44" s="58">
        <f t="shared" si="7"/>
        <v>445.36</v>
      </c>
      <c r="G44" s="58">
        <f t="shared" si="7"/>
        <v>0</v>
      </c>
      <c r="H44" s="58">
        <f t="shared" si="7"/>
        <v>1.6</v>
      </c>
      <c r="I44" s="58">
        <f t="shared" si="7"/>
        <v>0</v>
      </c>
      <c r="J44" s="58">
        <f t="shared" si="7"/>
        <v>0.1</v>
      </c>
      <c r="K44" s="58">
        <f t="shared" si="7"/>
        <v>13.3</v>
      </c>
      <c r="L44" s="58">
        <f t="shared" si="7"/>
        <v>4.7</v>
      </c>
      <c r="M44" s="58">
        <f t="shared" si="7"/>
        <v>4</v>
      </c>
      <c r="N44" s="58">
        <f t="shared" si="7"/>
        <v>0.9</v>
      </c>
      <c r="O44" s="59" t="s">
        <v>29</v>
      </c>
      <c r="P44" s="59" t="s">
        <v>29</v>
      </c>
    </row>
    <row r="45" spans="1:16" ht="20.100000000000001" customHeight="1">
      <c r="A45" s="40" t="s">
        <v>32</v>
      </c>
      <c r="B45" s="41">
        <v>830</v>
      </c>
      <c r="C45" s="42">
        <f>C44+C40</f>
        <v>26.76</v>
      </c>
      <c r="D45" s="42">
        <f>D44+D40</f>
        <v>26.75</v>
      </c>
      <c r="E45" s="42">
        <f t="shared" ref="E45:N45" si="8">E44+E40</f>
        <v>169.53</v>
      </c>
      <c r="F45" s="42">
        <f t="shared" si="8"/>
        <v>1034.06</v>
      </c>
      <c r="G45" s="42">
        <f t="shared" si="8"/>
        <v>0.1</v>
      </c>
      <c r="H45" s="42">
        <f t="shared" si="8"/>
        <v>7.8000000000000007</v>
      </c>
      <c r="I45" s="42">
        <f t="shared" si="8"/>
        <v>0.30000000000000004</v>
      </c>
      <c r="J45" s="42">
        <f t="shared" si="8"/>
        <v>2.2000000000000002</v>
      </c>
      <c r="K45" s="42">
        <f t="shared" si="8"/>
        <v>91.3</v>
      </c>
      <c r="L45" s="42">
        <f t="shared" si="8"/>
        <v>65.399999999999991</v>
      </c>
      <c r="M45" s="42">
        <f t="shared" si="8"/>
        <v>223.6</v>
      </c>
      <c r="N45" s="42">
        <f t="shared" si="8"/>
        <v>5.1000000000000005</v>
      </c>
      <c r="O45" s="43"/>
      <c r="P45" s="43"/>
    </row>
    <row r="46" spans="1:16" ht="20.100000000000001" customHeight="1">
      <c r="A46" s="26" t="s">
        <v>47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1:16" ht="23.25" customHeight="1">
      <c r="A47" s="27" t="s">
        <v>1</v>
      </c>
      <c r="B47" s="27" t="s">
        <v>2</v>
      </c>
      <c r="C47" s="28" t="s">
        <v>3</v>
      </c>
      <c r="D47" s="29"/>
      <c r="E47" s="30"/>
      <c r="F47" s="27" t="s">
        <v>4</v>
      </c>
      <c r="G47" s="28" t="s">
        <v>5</v>
      </c>
      <c r="H47" s="29"/>
      <c r="I47" s="29"/>
      <c r="J47" s="30"/>
      <c r="K47" s="28" t="s">
        <v>6</v>
      </c>
      <c r="L47" s="29"/>
      <c r="M47" s="29"/>
      <c r="N47" s="30"/>
      <c r="O47" s="27" t="s">
        <v>7</v>
      </c>
      <c r="P47" s="27" t="s">
        <v>8</v>
      </c>
    </row>
    <row r="48" spans="1:16" ht="25.7" customHeight="1">
      <c r="A48" s="31"/>
      <c r="B48" s="31"/>
      <c r="C48" s="32" t="s">
        <v>9</v>
      </c>
      <c r="D48" s="32" t="s">
        <v>10</v>
      </c>
      <c r="E48" s="32" t="s">
        <v>11</v>
      </c>
      <c r="F48" s="31"/>
      <c r="G48" s="32" t="s">
        <v>12</v>
      </c>
      <c r="H48" s="32" t="s">
        <v>13</v>
      </c>
      <c r="I48" s="32" t="s">
        <v>14</v>
      </c>
      <c r="J48" s="32" t="s">
        <v>15</v>
      </c>
      <c r="K48" s="32" t="s">
        <v>16</v>
      </c>
      <c r="L48" s="32" t="s">
        <v>17</v>
      </c>
      <c r="M48" s="32" t="s">
        <v>18</v>
      </c>
      <c r="N48" s="32" t="s">
        <v>19</v>
      </c>
      <c r="O48" s="31"/>
      <c r="P48" s="31"/>
    </row>
    <row r="49" spans="1:16" ht="20.100000000000001" customHeight="1">
      <c r="A49" s="33" t="s">
        <v>20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</row>
    <row r="50" spans="1:16" ht="37.5" customHeight="1">
      <c r="A50" s="36" t="s">
        <v>90</v>
      </c>
      <c r="B50" s="37" t="s">
        <v>48</v>
      </c>
      <c r="C50" s="38">
        <v>16.3</v>
      </c>
      <c r="D50" s="38">
        <v>19.8</v>
      </c>
      <c r="E50" s="38">
        <v>32.4</v>
      </c>
      <c r="F50" s="38">
        <v>345.8</v>
      </c>
      <c r="G50" s="39">
        <v>0</v>
      </c>
      <c r="H50" s="39">
        <v>0.2</v>
      </c>
      <c r="I50" s="39">
        <v>0.1</v>
      </c>
      <c r="J50" s="39">
        <v>0.3</v>
      </c>
      <c r="K50" s="39">
        <v>104.4</v>
      </c>
      <c r="L50" s="39">
        <v>30.4</v>
      </c>
      <c r="M50" s="39">
        <v>128.30000000000001</v>
      </c>
      <c r="N50" s="39">
        <v>0.5</v>
      </c>
      <c r="O50" s="37">
        <v>492</v>
      </c>
      <c r="P50" s="37">
        <v>2004</v>
      </c>
    </row>
    <row r="51" spans="1:16" ht="36.75" customHeight="1">
      <c r="A51" s="36" t="s">
        <v>106</v>
      </c>
      <c r="B51" s="37">
        <v>60</v>
      </c>
      <c r="C51" s="38">
        <v>0.6</v>
      </c>
      <c r="D51" s="38">
        <v>0.1</v>
      </c>
      <c r="E51" s="38">
        <v>1.75</v>
      </c>
      <c r="F51" s="38">
        <v>13.2</v>
      </c>
      <c r="G51" s="39"/>
      <c r="H51" s="39"/>
      <c r="I51" s="39"/>
      <c r="J51" s="39"/>
      <c r="K51" s="39"/>
      <c r="L51" s="39"/>
      <c r="M51" s="39"/>
      <c r="N51" s="39"/>
      <c r="O51" s="37" t="s">
        <v>107</v>
      </c>
      <c r="P51" s="37">
        <v>2017</v>
      </c>
    </row>
    <row r="52" spans="1:16" ht="20.100000000000001" customHeight="1">
      <c r="A52" s="36" t="s">
        <v>95</v>
      </c>
      <c r="B52" s="37">
        <v>200</v>
      </c>
      <c r="C52" s="38">
        <v>0.4</v>
      </c>
      <c r="D52" s="38">
        <v>0</v>
      </c>
      <c r="E52" s="38">
        <v>20.399999999999999</v>
      </c>
      <c r="F52" s="38">
        <v>84.3</v>
      </c>
      <c r="G52" s="39">
        <v>0</v>
      </c>
      <c r="H52" s="39">
        <v>0</v>
      </c>
      <c r="I52" s="39">
        <v>0.2</v>
      </c>
      <c r="J52" s="39">
        <v>0</v>
      </c>
      <c r="K52" s="39">
        <v>9.9</v>
      </c>
      <c r="L52" s="39">
        <v>3.3</v>
      </c>
      <c r="M52" s="39">
        <v>0</v>
      </c>
      <c r="N52" s="39">
        <v>0.3</v>
      </c>
      <c r="O52" s="37">
        <v>639</v>
      </c>
      <c r="P52" s="37">
        <v>2004</v>
      </c>
    </row>
    <row r="53" spans="1:16" ht="20.100000000000001" customHeight="1">
      <c r="A53" s="36" t="s">
        <v>111</v>
      </c>
      <c r="B53" s="37">
        <v>40</v>
      </c>
      <c r="C53" s="38">
        <v>2.64</v>
      </c>
      <c r="D53" s="38">
        <v>0.48</v>
      </c>
      <c r="E53" s="38">
        <v>13.68</v>
      </c>
      <c r="F53" s="38">
        <v>96.5</v>
      </c>
      <c r="G53" s="39">
        <v>0.1</v>
      </c>
      <c r="H53" s="39">
        <v>0</v>
      </c>
      <c r="I53" s="39">
        <v>0</v>
      </c>
      <c r="J53" s="39">
        <v>1</v>
      </c>
      <c r="K53" s="39">
        <v>10.4</v>
      </c>
      <c r="L53" s="39">
        <v>14.9</v>
      </c>
      <c r="M53" s="39">
        <v>37.799999999999997</v>
      </c>
      <c r="N53" s="39">
        <v>0.9</v>
      </c>
      <c r="O53" s="37" t="s">
        <v>89</v>
      </c>
      <c r="P53" s="37" t="s">
        <v>29</v>
      </c>
    </row>
    <row r="54" spans="1:16" ht="20.100000000000001" customHeight="1">
      <c r="A54" s="40" t="s">
        <v>28</v>
      </c>
      <c r="B54" s="41">
        <v>510</v>
      </c>
      <c r="C54" s="42">
        <f>SUM(C50:C53)</f>
        <v>19.940000000000001</v>
      </c>
      <c r="D54" s="42">
        <f>SUM(D50:D53)</f>
        <v>20.380000000000003</v>
      </c>
      <c r="E54" s="42">
        <f t="shared" ref="E54:N54" si="9">SUM(E50:E53)</f>
        <v>68.22999999999999</v>
      </c>
      <c r="F54" s="42">
        <f t="shared" si="9"/>
        <v>539.79999999999995</v>
      </c>
      <c r="G54" s="42">
        <f t="shared" si="9"/>
        <v>0.1</v>
      </c>
      <c r="H54" s="42">
        <f t="shared" si="9"/>
        <v>0.2</v>
      </c>
      <c r="I54" s="42">
        <f t="shared" si="9"/>
        <v>0.30000000000000004</v>
      </c>
      <c r="J54" s="42">
        <f t="shared" si="9"/>
        <v>1.3</v>
      </c>
      <c r="K54" s="42">
        <f t="shared" si="9"/>
        <v>124.70000000000002</v>
      </c>
      <c r="L54" s="42">
        <f t="shared" si="9"/>
        <v>48.599999999999994</v>
      </c>
      <c r="M54" s="42">
        <f t="shared" si="9"/>
        <v>166.10000000000002</v>
      </c>
      <c r="N54" s="42">
        <f t="shared" si="9"/>
        <v>1.7000000000000002</v>
      </c>
      <c r="O54" s="43"/>
      <c r="P54" s="43"/>
    </row>
    <row r="55" spans="1:16" ht="19.5" customHeight="1">
      <c r="A55" s="44" t="s">
        <v>117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6"/>
    </row>
    <row r="56" spans="1:16" ht="18" customHeight="1">
      <c r="A56" s="47" t="s">
        <v>74</v>
      </c>
      <c r="B56" s="48">
        <v>90</v>
      </c>
      <c r="C56" s="49">
        <v>7.84</v>
      </c>
      <c r="D56" s="49">
        <v>10.09</v>
      </c>
      <c r="E56" s="49">
        <v>56.4</v>
      </c>
      <c r="F56" s="49">
        <v>348.11</v>
      </c>
      <c r="G56" s="49">
        <v>0</v>
      </c>
      <c r="H56" s="50">
        <v>0</v>
      </c>
      <c r="I56" s="49">
        <v>0</v>
      </c>
      <c r="J56" s="50">
        <v>0</v>
      </c>
      <c r="K56" s="50">
        <v>0</v>
      </c>
      <c r="L56" s="50">
        <v>0</v>
      </c>
      <c r="M56" s="49">
        <v>0</v>
      </c>
      <c r="N56" s="50">
        <v>0</v>
      </c>
      <c r="O56" s="51"/>
      <c r="P56" s="51" t="s">
        <v>29</v>
      </c>
    </row>
    <row r="57" spans="1:16" ht="18" customHeight="1">
      <c r="A57" s="52" t="s">
        <v>30</v>
      </c>
      <c r="B57" s="53" t="s">
        <v>48</v>
      </c>
      <c r="C57" s="54">
        <v>0.1</v>
      </c>
      <c r="D57" s="54">
        <v>0</v>
      </c>
      <c r="E57" s="54">
        <v>28.2</v>
      </c>
      <c r="F57" s="54">
        <v>110.3</v>
      </c>
      <c r="G57" s="54">
        <v>0</v>
      </c>
      <c r="H57" s="55">
        <v>0</v>
      </c>
      <c r="I57" s="54">
        <v>0</v>
      </c>
      <c r="J57" s="55">
        <v>0</v>
      </c>
      <c r="K57" s="55">
        <v>13.5</v>
      </c>
      <c r="L57" s="55">
        <v>3.3</v>
      </c>
      <c r="M57" s="54">
        <v>6.9</v>
      </c>
      <c r="N57" s="55">
        <v>0.3</v>
      </c>
      <c r="O57" s="56" t="s">
        <v>31</v>
      </c>
      <c r="P57" s="56" t="s">
        <v>26</v>
      </c>
    </row>
    <row r="58" spans="1:16" ht="18" customHeight="1">
      <c r="A58" s="57" t="s">
        <v>28</v>
      </c>
      <c r="B58" s="32">
        <v>290</v>
      </c>
      <c r="C58" s="58">
        <f>SUM(C56:C57)</f>
        <v>7.9399999999999995</v>
      </c>
      <c r="D58" s="58">
        <f>SUM(D56:D57)</f>
        <v>10.09</v>
      </c>
      <c r="E58" s="58">
        <f t="shared" ref="E58:N58" si="10">SUM(E56:E57)</f>
        <v>84.6</v>
      </c>
      <c r="F58" s="58">
        <f t="shared" si="10"/>
        <v>458.41</v>
      </c>
      <c r="G58" s="58">
        <f t="shared" si="10"/>
        <v>0</v>
      </c>
      <c r="H58" s="58">
        <f t="shared" si="10"/>
        <v>0</v>
      </c>
      <c r="I58" s="58">
        <f t="shared" si="10"/>
        <v>0</v>
      </c>
      <c r="J58" s="58">
        <f t="shared" si="10"/>
        <v>0</v>
      </c>
      <c r="K58" s="58">
        <f t="shared" si="10"/>
        <v>13.5</v>
      </c>
      <c r="L58" s="58">
        <f t="shared" si="10"/>
        <v>3.3</v>
      </c>
      <c r="M58" s="58">
        <f t="shared" si="10"/>
        <v>6.9</v>
      </c>
      <c r="N58" s="58">
        <f t="shared" si="10"/>
        <v>0.3</v>
      </c>
      <c r="O58" s="59" t="s">
        <v>29</v>
      </c>
      <c r="P58" s="59" t="s">
        <v>29</v>
      </c>
    </row>
    <row r="59" spans="1:16" ht="20.100000000000001" customHeight="1">
      <c r="A59" s="40" t="s">
        <v>32</v>
      </c>
      <c r="B59" s="41">
        <v>800</v>
      </c>
      <c r="C59" s="42">
        <f>C58+C54</f>
        <v>27.880000000000003</v>
      </c>
      <c r="D59" s="42">
        <f>D58+D54</f>
        <v>30.470000000000002</v>
      </c>
      <c r="E59" s="42">
        <f t="shared" ref="E59:N59" si="11">E58+E54</f>
        <v>152.82999999999998</v>
      </c>
      <c r="F59" s="42">
        <f t="shared" si="11"/>
        <v>998.21</v>
      </c>
      <c r="G59" s="42">
        <f t="shared" si="11"/>
        <v>0.1</v>
      </c>
      <c r="H59" s="42">
        <f t="shared" si="11"/>
        <v>0.2</v>
      </c>
      <c r="I59" s="42">
        <f t="shared" si="11"/>
        <v>0.30000000000000004</v>
      </c>
      <c r="J59" s="42">
        <f t="shared" si="11"/>
        <v>1.3</v>
      </c>
      <c r="K59" s="42">
        <f t="shared" si="11"/>
        <v>138.20000000000002</v>
      </c>
      <c r="L59" s="42">
        <f t="shared" si="11"/>
        <v>51.899999999999991</v>
      </c>
      <c r="M59" s="42">
        <f t="shared" si="11"/>
        <v>173.00000000000003</v>
      </c>
      <c r="N59" s="42">
        <f t="shared" si="11"/>
        <v>2</v>
      </c>
      <c r="O59" s="43"/>
      <c r="P59" s="43"/>
    </row>
    <row r="60" spans="1:16" ht="20.100000000000001" customHeight="1">
      <c r="A60" s="60" t="s">
        <v>50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</row>
    <row r="61" spans="1:16" ht="23.25" customHeight="1">
      <c r="A61" s="27" t="s">
        <v>1</v>
      </c>
      <c r="B61" s="27" t="s">
        <v>2</v>
      </c>
      <c r="C61" s="28" t="s">
        <v>3</v>
      </c>
      <c r="D61" s="29"/>
      <c r="E61" s="30"/>
      <c r="F61" s="27" t="s">
        <v>4</v>
      </c>
      <c r="G61" s="28" t="s">
        <v>5</v>
      </c>
      <c r="H61" s="29"/>
      <c r="I61" s="29"/>
      <c r="J61" s="30"/>
      <c r="K61" s="28" t="s">
        <v>6</v>
      </c>
      <c r="L61" s="29"/>
      <c r="M61" s="29"/>
      <c r="N61" s="30"/>
      <c r="O61" s="27" t="s">
        <v>7</v>
      </c>
      <c r="P61" s="27" t="s">
        <v>8</v>
      </c>
    </row>
    <row r="62" spans="1:16" ht="25.7" customHeight="1">
      <c r="A62" s="31"/>
      <c r="B62" s="31"/>
      <c r="C62" s="32" t="s">
        <v>9</v>
      </c>
      <c r="D62" s="32" t="s">
        <v>10</v>
      </c>
      <c r="E62" s="32" t="s">
        <v>11</v>
      </c>
      <c r="F62" s="31"/>
      <c r="G62" s="32" t="s">
        <v>12</v>
      </c>
      <c r="H62" s="32" t="s">
        <v>13</v>
      </c>
      <c r="I62" s="32" t="s">
        <v>14</v>
      </c>
      <c r="J62" s="32" t="s">
        <v>15</v>
      </c>
      <c r="K62" s="32" t="s">
        <v>16</v>
      </c>
      <c r="L62" s="32" t="s">
        <v>17</v>
      </c>
      <c r="M62" s="32" t="s">
        <v>18</v>
      </c>
      <c r="N62" s="32" t="s">
        <v>19</v>
      </c>
      <c r="O62" s="31"/>
      <c r="P62" s="31"/>
    </row>
    <row r="63" spans="1:16" ht="20.100000000000001" customHeight="1">
      <c r="A63" s="33" t="s">
        <v>20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</row>
    <row r="64" spans="1:16" ht="32.25" customHeight="1">
      <c r="A64" s="36" t="s">
        <v>100</v>
      </c>
      <c r="B64" s="37">
        <v>200</v>
      </c>
      <c r="C64" s="38">
        <v>14.5</v>
      </c>
      <c r="D64" s="38">
        <v>14.65</v>
      </c>
      <c r="E64" s="38">
        <v>24.4</v>
      </c>
      <c r="F64" s="38">
        <v>276.5</v>
      </c>
      <c r="G64" s="39">
        <v>0</v>
      </c>
      <c r="H64" s="39">
        <v>6.2</v>
      </c>
      <c r="I64" s="39">
        <v>0</v>
      </c>
      <c r="J64" s="39">
        <v>0.5</v>
      </c>
      <c r="K64" s="39">
        <v>45.9</v>
      </c>
      <c r="L64" s="39">
        <v>28</v>
      </c>
      <c r="M64" s="39">
        <v>142.30000000000001</v>
      </c>
      <c r="N64" s="39">
        <v>2.2000000000000002</v>
      </c>
      <c r="O64" s="37">
        <v>289</v>
      </c>
      <c r="P64" s="37">
        <v>2017</v>
      </c>
    </row>
    <row r="65" spans="1:33" ht="34.5" customHeight="1">
      <c r="A65" s="36" t="s">
        <v>106</v>
      </c>
      <c r="B65" s="37">
        <v>60</v>
      </c>
      <c r="C65" s="38">
        <v>0.6</v>
      </c>
      <c r="D65" s="38">
        <v>0.1</v>
      </c>
      <c r="E65" s="38">
        <v>1.75</v>
      </c>
      <c r="F65" s="38">
        <v>13.2</v>
      </c>
      <c r="G65" s="39"/>
      <c r="H65" s="39"/>
      <c r="I65" s="39"/>
      <c r="J65" s="39"/>
      <c r="K65" s="39"/>
      <c r="L65" s="39"/>
      <c r="M65" s="39"/>
      <c r="N65" s="39"/>
      <c r="O65" s="37" t="s">
        <v>107</v>
      </c>
      <c r="P65" s="37">
        <v>2017</v>
      </c>
    </row>
    <row r="66" spans="1:33" ht="20.100000000000001" customHeight="1">
      <c r="A66" s="36" t="s">
        <v>76</v>
      </c>
      <c r="B66" s="37">
        <v>200</v>
      </c>
      <c r="C66" s="38">
        <v>0.3</v>
      </c>
      <c r="D66" s="38">
        <v>0</v>
      </c>
      <c r="E66" s="38">
        <v>15.2</v>
      </c>
      <c r="F66" s="38">
        <v>60</v>
      </c>
      <c r="G66" s="39">
        <v>0</v>
      </c>
      <c r="H66" s="39">
        <v>0.8</v>
      </c>
      <c r="I66" s="39">
        <v>0.2</v>
      </c>
      <c r="J66" s="39">
        <v>0</v>
      </c>
      <c r="K66" s="39">
        <v>11.7</v>
      </c>
      <c r="L66" s="39">
        <v>3.8</v>
      </c>
      <c r="M66" s="39">
        <v>1</v>
      </c>
      <c r="N66" s="39">
        <v>0.3</v>
      </c>
      <c r="O66" s="37">
        <v>686</v>
      </c>
      <c r="P66" s="37" t="s">
        <v>26</v>
      </c>
    </row>
    <row r="67" spans="1:33" ht="20.100000000000001" customHeight="1">
      <c r="A67" s="36" t="s">
        <v>109</v>
      </c>
      <c r="B67" s="37" t="s">
        <v>49</v>
      </c>
      <c r="C67" s="38">
        <v>3.9</v>
      </c>
      <c r="D67" s="38">
        <v>0.5</v>
      </c>
      <c r="E67" s="38">
        <v>24.1</v>
      </c>
      <c r="F67" s="38">
        <v>116.8</v>
      </c>
      <c r="G67" s="39">
        <v>0.1</v>
      </c>
      <c r="H67" s="39">
        <v>0</v>
      </c>
      <c r="I67" s="39">
        <v>0</v>
      </c>
      <c r="J67" s="39">
        <v>1</v>
      </c>
      <c r="K67" s="39">
        <v>10.4</v>
      </c>
      <c r="L67" s="39">
        <v>14.9</v>
      </c>
      <c r="M67" s="39">
        <v>37.799999999999997</v>
      </c>
      <c r="N67" s="39">
        <v>0.9</v>
      </c>
      <c r="O67" s="37" t="s">
        <v>27</v>
      </c>
      <c r="P67" s="37" t="s">
        <v>29</v>
      </c>
    </row>
    <row r="68" spans="1:33" ht="20.100000000000001" customHeight="1">
      <c r="A68" s="40" t="s">
        <v>28</v>
      </c>
      <c r="B68" s="41">
        <v>510</v>
      </c>
      <c r="C68" s="42">
        <f>C67+C66+C65+C64</f>
        <v>19.3</v>
      </c>
      <c r="D68" s="42">
        <f>D67+D66+D65+D64</f>
        <v>15.25</v>
      </c>
      <c r="E68" s="42">
        <f>E67+E66+E65+E64</f>
        <v>65.449999999999989</v>
      </c>
      <c r="F68" s="42">
        <f>F67+F66+F65+F64</f>
        <v>466.5</v>
      </c>
      <c r="G68" s="42" t="e">
        <f>G64+#REF!+#REF!+G66+G67</f>
        <v>#REF!</v>
      </c>
      <c r="H68" s="42" t="e">
        <f>H64+#REF!+#REF!+H66+H67</f>
        <v>#REF!</v>
      </c>
      <c r="I68" s="42" t="e">
        <f>I64+#REF!+#REF!+I66+I67</f>
        <v>#REF!</v>
      </c>
      <c r="J68" s="42" t="e">
        <f>J64+#REF!+#REF!+J66+J67</f>
        <v>#REF!</v>
      </c>
      <c r="K68" s="42" t="e">
        <f>K64+#REF!+#REF!+K66+K67</f>
        <v>#REF!</v>
      </c>
      <c r="L68" s="42" t="e">
        <f>L64+#REF!+#REF!+L66+L67</f>
        <v>#REF!</v>
      </c>
      <c r="M68" s="42" t="e">
        <f>M64+#REF!+#REF!+M66+M67</f>
        <v>#REF!</v>
      </c>
      <c r="N68" s="42" t="e">
        <f>N64+#REF!+#REF!+N66+N67</f>
        <v>#REF!</v>
      </c>
      <c r="O68" s="43"/>
      <c r="P68" s="43"/>
    </row>
    <row r="69" spans="1:33" ht="22.5" customHeight="1">
      <c r="A69" s="44" t="s">
        <v>117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6"/>
    </row>
    <row r="70" spans="1:33" ht="33.75" customHeight="1">
      <c r="A70" s="47" t="s">
        <v>83</v>
      </c>
      <c r="B70" s="48">
        <v>80</v>
      </c>
      <c r="C70" s="49">
        <v>7.11</v>
      </c>
      <c r="D70" s="49">
        <v>5.5</v>
      </c>
      <c r="E70" s="49">
        <v>47.3</v>
      </c>
      <c r="F70" s="49">
        <v>267.60000000000002</v>
      </c>
      <c r="G70" s="49">
        <v>0</v>
      </c>
      <c r="H70" s="50">
        <v>0</v>
      </c>
      <c r="I70" s="49">
        <v>0</v>
      </c>
      <c r="J70" s="50">
        <v>0</v>
      </c>
      <c r="K70" s="50">
        <v>0</v>
      </c>
      <c r="L70" s="50">
        <v>0</v>
      </c>
      <c r="M70" s="49">
        <v>0</v>
      </c>
      <c r="N70" s="50">
        <v>0</v>
      </c>
      <c r="O70" s="51"/>
      <c r="P70" s="51" t="s">
        <v>29</v>
      </c>
    </row>
    <row r="71" spans="1:33" ht="17.25" customHeight="1">
      <c r="A71" s="52" t="s">
        <v>38</v>
      </c>
      <c r="B71" s="53" t="s">
        <v>48</v>
      </c>
      <c r="C71" s="54">
        <v>2.2999999999999998</v>
      </c>
      <c r="D71" s="54">
        <v>1.3</v>
      </c>
      <c r="E71" s="54">
        <v>25.9</v>
      </c>
      <c r="F71" s="54">
        <v>123.5</v>
      </c>
      <c r="G71" s="54">
        <v>0</v>
      </c>
      <c r="H71" s="55">
        <v>0.1</v>
      </c>
      <c r="I71" s="54">
        <v>0</v>
      </c>
      <c r="J71" s="55">
        <v>0</v>
      </c>
      <c r="K71" s="55">
        <v>65.099999999999994</v>
      </c>
      <c r="L71" s="55">
        <v>17.899999999999999</v>
      </c>
      <c r="M71" s="54">
        <v>61.4</v>
      </c>
      <c r="N71" s="55">
        <v>0.7</v>
      </c>
      <c r="O71" s="56" t="s">
        <v>39</v>
      </c>
      <c r="P71" s="56" t="s">
        <v>25</v>
      </c>
    </row>
    <row r="72" spans="1:33" ht="17.25" customHeight="1">
      <c r="A72" s="57" t="s">
        <v>28</v>
      </c>
      <c r="B72" s="32">
        <v>280</v>
      </c>
      <c r="C72" s="58">
        <f>SUM(C70:C71)</f>
        <v>9.41</v>
      </c>
      <c r="D72" s="58">
        <f>SUM(D70:D71)</f>
        <v>6.8</v>
      </c>
      <c r="E72" s="58">
        <f t="shared" ref="E72:N72" si="12">SUM(E70:E71)</f>
        <v>73.199999999999989</v>
      </c>
      <c r="F72" s="58">
        <f t="shared" si="12"/>
        <v>391.1</v>
      </c>
      <c r="G72" s="58">
        <f t="shared" si="12"/>
        <v>0</v>
      </c>
      <c r="H72" s="58">
        <f t="shared" si="12"/>
        <v>0.1</v>
      </c>
      <c r="I72" s="58">
        <f t="shared" si="12"/>
        <v>0</v>
      </c>
      <c r="J72" s="58">
        <f t="shared" si="12"/>
        <v>0</v>
      </c>
      <c r="K72" s="58">
        <f t="shared" si="12"/>
        <v>65.099999999999994</v>
      </c>
      <c r="L72" s="58">
        <f t="shared" si="12"/>
        <v>17.899999999999999</v>
      </c>
      <c r="M72" s="58">
        <f t="shared" si="12"/>
        <v>61.4</v>
      </c>
      <c r="N72" s="58">
        <f t="shared" si="12"/>
        <v>0.7</v>
      </c>
      <c r="O72" s="59" t="s">
        <v>29</v>
      </c>
      <c r="P72" s="59" t="s">
        <v>29</v>
      </c>
    </row>
    <row r="73" spans="1:33" ht="20.100000000000001" customHeight="1">
      <c r="A73" s="40" t="s">
        <v>32</v>
      </c>
      <c r="B73" s="41">
        <v>790</v>
      </c>
      <c r="C73" s="42">
        <f>C72+C68</f>
        <v>28.71</v>
      </c>
      <c r="D73" s="42">
        <f>D72+D68</f>
        <v>22.05</v>
      </c>
      <c r="E73" s="42">
        <f t="shared" ref="E73:N73" si="13">E72+E68</f>
        <v>138.64999999999998</v>
      </c>
      <c r="F73" s="42">
        <f t="shared" si="13"/>
        <v>857.6</v>
      </c>
      <c r="G73" s="42" t="e">
        <f t="shared" si="13"/>
        <v>#REF!</v>
      </c>
      <c r="H73" s="42" t="e">
        <f t="shared" si="13"/>
        <v>#REF!</v>
      </c>
      <c r="I73" s="42" t="e">
        <f t="shared" si="13"/>
        <v>#REF!</v>
      </c>
      <c r="J73" s="42" t="e">
        <f t="shared" si="13"/>
        <v>#REF!</v>
      </c>
      <c r="K73" s="42" t="e">
        <f t="shared" si="13"/>
        <v>#REF!</v>
      </c>
      <c r="L73" s="42" t="e">
        <f t="shared" si="13"/>
        <v>#REF!</v>
      </c>
      <c r="M73" s="42" t="e">
        <f t="shared" si="13"/>
        <v>#REF!</v>
      </c>
      <c r="N73" s="42" t="e">
        <f t="shared" si="13"/>
        <v>#REF!</v>
      </c>
      <c r="O73" s="43"/>
      <c r="P73" s="43"/>
    </row>
    <row r="74" spans="1:33" ht="20.100000000000001" customHeight="1">
      <c r="A74" s="60" t="s">
        <v>51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</row>
    <row r="75" spans="1:33" ht="23.25" customHeight="1">
      <c r="A75" s="27" t="s">
        <v>1</v>
      </c>
      <c r="B75" s="27" t="s">
        <v>2</v>
      </c>
      <c r="C75" s="28" t="s">
        <v>3</v>
      </c>
      <c r="D75" s="29"/>
      <c r="E75" s="30"/>
      <c r="F75" s="27" t="s">
        <v>4</v>
      </c>
      <c r="G75" s="28" t="s">
        <v>5</v>
      </c>
      <c r="H75" s="29"/>
      <c r="I75" s="29"/>
      <c r="J75" s="30"/>
      <c r="K75" s="28" t="s">
        <v>6</v>
      </c>
      <c r="L75" s="29"/>
      <c r="M75" s="29"/>
      <c r="N75" s="30"/>
      <c r="O75" s="27" t="s">
        <v>7</v>
      </c>
      <c r="P75" s="27" t="s">
        <v>8</v>
      </c>
    </row>
    <row r="76" spans="1:33" ht="25.7" customHeight="1">
      <c r="A76" s="31"/>
      <c r="B76" s="31"/>
      <c r="C76" s="32" t="s">
        <v>9</v>
      </c>
      <c r="D76" s="32" t="s">
        <v>10</v>
      </c>
      <c r="E76" s="32" t="s">
        <v>11</v>
      </c>
      <c r="F76" s="31"/>
      <c r="G76" s="32" t="s">
        <v>12</v>
      </c>
      <c r="H76" s="32" t="s">
        <v>13</v>
      </c>
      <c r="I76" s="32" t="s">
        <v>14</v>
      </c>
      <c r="J76" s="32" t="s">
        <v>15</v>
      </c>
      <c r="K76" s="32" t="s">
        <v>16</v>
      </c>
      <c r="L76" s="32" t="s">
        <v>17</v>
      </c>
      <c r="M76" s="32" t="s">
        <v>18</v>
      </c>
      <c r="N76" s="32" t="s">
        <v>19</v>
      </c>
      <c r="O76" s="31"/>
      <c r="P76" s="31"/>
    </row>
    <row r="77" spans="1:33" ht="20.100000000000001" customHeight="1">
      <c r="A77" s="33" t="s">
        <v>20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5"/>
    </row>
    <row r="78" spans="1:33" ht="35.25" customHeight="1">
      <c r="A78" s="36" t="s">
        <v>101</v>
      </c>
      <c r="B78" s="37" t="s">
        <v>48</v>
      </c>
      <c r="C78" s="38">
        <v>5.8</v>
      </c>
      <c r="D78" s="38">
        <v>6.5</v>
      </c>
      <c r="E78" s="38">
        <v>21.8</v>
      </c>
      <c r="F78" s="38">
        <v>205</v>
      </c>
      <c r="G78" s="39">
        <v>0.1</v>
      </c>
      <c r="H78" s="39">
        <v>0.2</v>
      </c>
      <c r="I78" s="39">
        <v>0</v>
      </c>
      <c r="J78" s="39">
        <v>0.3</v>
      </c>
      <c r="K78" s="39">
        <v>104.3</v>
      </c>
      <c r="L78" s="39">
        <v>29.7</v>
      </c>
      <c r="M78" s="39">
        <v>121.8</v>
      </c>
      <c r="N78" s="39">
        <v>0.7</v>
      </c>
      <c r="O78" s="37">
        <v>181</v>
      </c>
      <c r="P78" s="37">
        <v>2017</v>
      </c>
    </row>
    <row r="79" spans="1:33" ht="20.100000000000001" customHeight="1">
      <c r="A79" s="36" t="s">
        <v>104</v>
      </c>
      <c r="B79" s="37" t="s">
        <v>105</v>
      </c>
      <c r="C79" s="38">
        <v>5.8</v>
      </c>
      <c r="D79" s="38">
        <v>8.3000000000000007</v>
      </c>
      <c r="E79" s="38">
        <v>14.83</v>
      </c>
      <c r="F79" s="38">
        <v>137</v>
      </c>
      <c r="G79" s="39">
        <v>0</v>
      </c>
      <c r="H79" s="39">
        <v>0</v>
      </c>
      <c r="I79" s="39">
        <v>0</v>
      </c>
      <c r="J79" s="39">
        <v>0.6</v>
      </c>
      <c r="K79" s="39">
        <v>8.6999999999999993</v>
      </c>
      <c r="L79" s="39">
        <v>10.199999999999999</v>
      </c>
      <c r="M79" s="39">
        <v>24.3</v>
      </c>
      <c r="N79" s="39">
        <v>0.8</v>
      </c>
      <c r="O79" s="37">
        <v>3</v>
      </c>
      <c r="P79" s="37">
        <v>2017</v>
      </c>
      <c r="R79" s="16"/>
      <c r="S79" s="17"/>
      <c r="T79" s="18"/>
      <c r="U79" s="18"/>
      <c r="V79" s="18"/>
      <c r="W79" s="18"/>
      <c r="X79" s="19"/>
      <c r="Y79" s="19"/>
      <c r="Z79" s="19"/>
      <c r="AA79" s="19"/>
      <c r="AB79" s="19"/>
      <c r="AC79" s="19"/>
      <c r="AD79" s="19"/>
      <c r="AE79" s="19"/>
      <c r="AF79" s="17"/>
      <c r="AG79" s="17"/>
    </row>
    <row r="80" spans="1:33" ht="20.100000000000001" customHeight="1">
      <c r="A80" s="36" t="s">
        <v>75</v>
      </c>
      <c r="B80" s="37">
        <v>200</v>
      </c>
      <c r="C80" s="38">
        <v>0.2</v>
      </c>
      <c r="D80" s="38">
        <v>0</v>
      </c>
      <c r="E80" s="38">
        <v>15</v>
      </c>
      <c r="F80" s="38">
        <v>58</v>
      </c>
      <c r="G80" s="39">
        <v>0</v>
      </c>
      <c r="H80" s="39">
        <v>0</v>
      </c>
      <c r="I80" s="39">
        <v>0.2</v>
      </c>
      <c r="J80" s="39">
        <v>0</v>
      </c>
      <c r="K80" s="39">
        <v>9.9</v>
      </c>
      <c r="L80" s="39">
        <v>3.3</v>
      </c>
      <c r="M80" s="39">
        <v>0</v>
      </c>
      <c r="N80" s="39">
        <v>0.3</v>
      </c>
      <c r="O80" s="37">
        <v>685</v>
      </c>
      <c r="P80" s="37" t="s">
        <v>26</v>
      </c>
    </row>
    <row r="81" spans="1:16" ht="20.100000000000001" customHeight="1">
      <c r="A81" s="36" t="s">
        <v>112</v>
      </c>
      <c r="B81" s="37" t="s">
        <v>49</v>
      </c>
      <c r="C81" s="38">
        <v>3.8</v>
      </c>
      <c r="D81" s="38">
        <v>4.9000000000000004</v>
      </c>
      <c r="E81" s="38">
        <v>35.6</v>
      </c>
      <c r="F81" s="38">
        <v>187</v>
      </c>
      <c r="G81" s="39">
        <v>0.1</v>
      </c>
      <c r="H81" s="39">
        <v>0</v>
      </c>
      <c r="I81" s="39">
        <v>0</v>
      </c>
      <c r="J81" s="39">
        <v>1</v>
      </c>
      <c r="K81" s="39">
        <v>10.4</v>
      </c>
      <c r="L81" s="39">
        <v>14.9</v>
      </c>
      <c r="M81" s="39">
        <v>37.799999999999997</v>
      </c>
      <c r="N81" s="39">
        <v>0.9</v>
      </c>
      <c r="O81" s="37">
        <v>9</v>
      </c>
      <c r="P81" s="37" t="s">
        <v>29</v>
      </c>
    </row>
    <row r="82" spans="1:16" ht="20.100000000000001" customHeight="1">
      <c r="A82" s="40" t="s">
        <v>28</v>
      </c>
      <c r="B82" s="41" t="s">
        <v>37</v>
      </c>
      <c r="C82" s="42">
        <f>SUM(C78:C81)</f>
        <v>15.599999999999998</v>
      </c>
      <c r="D82" s="42">
        <f>SUM(D78:D81)</f>
        <v>19.700000000000003</v>
      </c>
      <c r="E82" s="42">
        <f t="shared" ref="E82:N82" si="14">SUM(E78:E81)</f>
        <v>87.23</v>
      </c>
      <c r="F82" s="42">
        <f t="shared" si="14"/>
        <v>587</v>
      </c>
      <c r="G82" s="42">
        <f t="shared" si="14"/>
        <v>0.2</v>
      </c>
      <c r="H82" s="42">
        <f t="shared" si="14"/>
        <v>0.2</v>
      </c>
      <c r="I82" s="42">
        <f t="shared" si="14"/>
        <v>0.2</v>
      </c>
      <c r="J82" s="42">
        <f t="shared" si="14"/>
        <v>1.9</v>
      </c>
      <c r="K82" s="42">
        <f t="shared" si="14"/>
        <v>133.30000000000001</v>
      </c>
      <c r="L82" s="42">
        <f t="shared" si="14"/>
        <v>58.099999999999994</v>
      </c>
      <c r="M82" s="42">
        <f t="shared" si="14"/>
        <v>183.89999999999998</v>
      </c>
      <c r="N82" s="42">
        <f t="shared" si="14"/>
        <v>2.7</v>
      </c>
      <c r="O82" s="43"/>
      <c r="P82" s="43"/>
    </row>
    <row r="83" spans="1:16" ht="19.5" customHeight="1">
      <c r="A83" s="44" t="s">
        <v>117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6"/>
    </row>
    <row r="84" spans="1:16" ht="33.75" customHeight="1">
      <c r="A84" s="47" t="s">
        <v>84</v>
      </c>
      <c r="B84" s="48">
        <v>80</v>
      </c>
      <c r="C84" s="49">
        <v>6.7</v>
      </c>
      <c r="D84" s="49">
        <v>11.2</v>
      </c>
      <c r="E84" s="49">
        <v>42.5</v>
      </c>
      <c r="F84" s="49">
        <v>297.7</v>
      </c>
      <c r="G84" s="49">
        <v>0</v>
      </c>
      <c r="H84" s="50">
        <v>0</v>
      </c>
      <c r="I84" s="49">
        <v>0</v>
      </c>
      <c r="J84" s="50">
        <v>0</v>
      </c>
      <c r="K84" s="50">
        <v>0</v>
      </c>
      <c r="L84" s="50">
        <v>0</v>
      </c>
      <c r="M84" s="49">
        <v>0</v>
      </c>
      <c r="N84" s="50">
        <v>0</v>
      </c>
      <c r="O84" s="51"/>
      <c r="P84" s="51" t="s">
        <v>29</v>
      </c>
    </row>
    <row r="85" spans="1:16" ht="18.75" customHeight="1">
      <c r="A85" s="52" t="s">
        <v>30</v>
      </c>
      <c r="B85" s="53" t="s">
        <v>48</v>
      </c>
      <c r="C85" s="54">
        <v>0.1</v>
      </c>
      <c r="D85" s="54">
        <v>0</v>
      </c>
      <c r="E85" s="54">
        <v>28.2</v>
      </c>
      <c r="F85" s="54">
        <v>110.3</v>
      </c>
      <c r="G85" s="54">
        <v>0</v>
      </c>
      <c r="H85" s="55">
        <v>0</v>
      </c>
      <c r="I85" s="54">
        <v>0</v>
      </c>
      <c r="J85" s="55">
        <v>0</v>
      </c>
      <c r="K85" s="55">
        <v>13.5</v>
      </c>
      <c r="L85" s="55">
        <v>3.3</v>
      </c>
      <c r="M85" s="54">
        <v>6.9</v>
      </c>
      <c r="N85" s="55">
        <v>0.3</v>
      </c>
      <c r="O85" s="56" t="s">
        <v>31</v>
      </c>
      <c r="P85" s="56" t="s">
        <v>26</v>
      </c>
    </row>
    <row r="86" spans="1:16" ht="18.75" customHeight="1">
      <c r="A86" s="57" t="s">
        <v>28</v>
      </c>
      <c r="B86" s="32">
        <v>280</v>
      </c>
      <c r="C86" s="58">
        <f>SUM(C84:C85)</f>
        <v>6.8</v>
      </c>
      <c r="D86" s="58">
        <f>SUM(D84:D85)</f>
        <v>11.2</v>
      </c>
      <c r="E86" s="58">
        <f t="shared" ref="E86:N86" si="15">SUM(E84:E85)</f>
        <v>70.7</v>
      </c>
      <c r="F86" s="58">
        <f t="shared" si="15"/>
        <v>408</v>
      </c>
      <c r="G86" s="58">
        <f t="shared" si="15"/>
        <v>0</v>
      </c>
      <c r="H86" s="58">
        <f t="shared" si="15"/>
        <v>0</v>
      </c>
      <c r="I86" s="58">
        <f t="shared" si="15"/>
        <v>0</v>
      </c>
      <c r="J86" s="58">
        <f t="shared" si="15"/>
        <v>0</v>
      </c>
      <c r="K86" s="58">
        <f t="shared" si="15"/>
        <v>13.5</v>
      </c>
      <c r="L86" s="58">
        <f t="shared" si="15"/>
        <v>3.3</v>
      </c>
      <c r="M86" s="58">
        <f t="shared" si="15"/>
        <v>6.9</v>
      </c>
      <c r="N86" s="58">
        <f t="shared" si="15"/>
        <v>0.3</v>
      </c>
      <c r="O86" s="59" t="s">
        <v>29</v>
      </c>
      <c r="P86" s="59" t="s">
        <v>29</v>
      </c>
    </row>
    <row r="87" spans="1:16" ht="20.100000000000001" customHeight="1">
      <c r="A87" s="40" t="s">
        <v>32</v>
      </c>
      <c r="B87" s="41">
        <v>780</v>
      </c>
      <c r="C87" s="42">
        <f>C86+C82</f>
        <v>22.4</v>
      </c>
      <c r="D87" s="42">
        <f>D86+D82</f>
        <v>30.900000000000002</v>
      </c>
      <c r="E87" s="42">
        <f t="shared" ref="E87:N87" si="16">E86+E82</f>
        <v>157.93</v>
      </c>
      <c r="F87" s="42">
        <f t="shared" si="16"/>
        <v>995</v>
      </c>
      <c r="G87" s="42">
        <f t="shared" si="16"/>
        <v>0.2</v>
      </c>
      <c r="H87" s="42">
        <f t="shared" si="16"/>
        <v>0.2</v>
      </c>
      <c r="I87" s="42">
        <f t="shared" si="16"/>
        <v>0.2</v>
      </c>
      <c r="J87" s="42">
        <f t="shared" si="16"/>
        <v>1.9</v>
      </c>
      <c r="K87" s="42">
        <f t="shared" si="16"/>
        <v>146.80000000000001</v>
      </c>
      <c r="L87" s="42">
        <f t="shared" si="16"/>
        <v>61.399999999999991</v>
      </c>
      <c r="M87" s="42">
        <f t="shared" si="16"/>
        <v>190.79999999999998</v>
      </c>
      <c r="N87" s="42">
        <f t="shared" si="16"/>
        <v>3</v>
      </c>
      <c r="O87" s="43"/>
      <c r="P87" s="43"/>
    </row>
    <row r="88" spans="1:16" ht="20.100000000000001" customHeight="1">
      <c r="A88" s="60" t="s">
        <v>52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</row>
    <row r="89" spans="1:16" ht="23.25" customHeight="1">
      <c r="A89" s="27" t="s">
        <v>1</v>
      </c>
      <c r="B89" s="27" t="s">
        <v>2</v>
      </c>
      <c r="C89" s="28" t="s">
        <v>3</v>
      </c>
      <c r="D89" s="29"/>
      <c r="E89" s="30"/>
      <c r="F89" s="27" t="s">
        <v>4</v>
      </c>
      <c r="G89" s="28" t="s">
        <v>5</v>
      </c>
      <c r="H89" s="29"/>
      <c r="I89" s="29"/>
      <c r="J89" s="30"/>
      <c r="K89" s="28" t="s">
        <v>6</v>
      </c>
      <c r="L89" s="29"/>
      <c r="M89" s="29"/>
      <c r="N89" s="30"/>
      <c r="O89" s="27" t="s">
        <v>7</v>
      </c>
      <c r="P89" s="27" t="s">
        <v>8</v>
      </c>
    </row>
    <row r="90" spans="1:16" ht="25.7" customHeight="1">
      <c r="A90" s="31"/>
      <c r="B90" s="31"/>
      <c r="C90" s="32" t="s">
        <v>9</v>
      </c>
      <c r="D90" s="32" t="s">
        <v>10</v>
      </c>
      <c r="E90" s="32" t="s">
        <v>11</v>
      </c>
      <c r="F90" s="31"/>
      <c r="G90" s="32" t="s">
        <v>12</v>
      </c>
      <c r="H90" s="32" t="s">
        <v>13</v>
      </c>
      <c r="I90" s="32" t="s">
        <v>14</v>
      </c>
      <c r="J90" s="32" t="s">
        <v>15</v>
      </c>
      <c r="K90" s="32" t="s">
        <v>16</v>
      </c>
      <c r="L90" s="32" t="s">
        <v>17</v>
      </c>
      <c r="M90" s="32" t="s">
        <v>18</v>
      </c>
      <c r="N90" s="32" t="s">
        <v>19</v>
      </c>
      <c r="O90" s="31"/>
      <c r="P90" s="31"/>
    </row>
    <row r="91" spans="1:16" ht="20.100000000000001" customHeight="1">
      <c r="A91" s="33" t="s">
        <v>20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5"/>
    </row>
    <row r="92" spans="1:16" ht="20.100000000000001" customHeight="1">
      <c r="A92" s="36" t="s">
        <v>55</v>
      </c>
      <c r="B92" s="37">
        <v>90</v>
      </c>
      <c r="C92" s="38">
        <v>12.1</v>
      </c>
      <c r="D92" s="38">
        <v>14.6</v>
      </c>
      <c r="E92" s="38">
        <v>14.6</v>
      </c>
      <c r="F92" s="38">
        <v>252.6</v>
      </c>
      <c r="G92" s="39">
        <v>0.1</v>
      </c>
      <c r="H92" s="39">
        <v>0.5</v>
      </c>
      <c r="I92" s="39">
        <v>0</v>
      </c>
      <c r="J92" s="39">
        <v>2.8</v>
      </c>
      <c r="K92" s="39">
        <v>18.399999999999999</v>
      </c>
      <c r="L92" s="39">
        <v>25</v>
      </c>
      <c r="M92" s="39">
        <v>138.19999999999999</v>
      </c>
      <c r="N92" s="39">
        <v>1.7</v>
      </c>
      <c r="O92" s="37" t="s">
        <v>56</v>
      </c>
      <c r="P92" s="37" t="s">
        <v>26</v>
      </c>
    </row>
    <row r="93" spans="1:16" ht="20.100000000000001" customHeight="1">
      <c r="A93" s="36" t="s">
        <v>92</v>
      </c>
      <c r="B93" s="37">
        <v>160</v>
      </c>
      <c r="C93" s="38">
        <v>4.9000000000000004</v>
      </c>
      <c r="D93" s="38">
        <v>5.34</v>
      </c>
      <c r="E93" s="38">
        <v>21.8</v>
      </c>
      <c r="F93" s="38">
        <v>155</v>
      </c>
      <c r="G93" s="39">
        <v>0.2</v>
      </c>
      <c r="H93" s="39">
        <v>0</v>
      </c>
      <c r="I93" s="39">
        <v>0</v>
      </c>
      <c r="J93" s="39">
        <v>0.3</v>
      </c>
      <c r="K93" s="39">
        <v>16.5</v>
      </c>
      <c r="L93" s="39">
        <v>71.7</v>
      </c>
      <c r="M93" s="39">
        <v>106.7</v>
      </c>
      <c r="N93" s="39">
        <v>2.2999999999999998</v>
      </c>
      <c r="O93" s="37">
        <v>303</v>
      </c>
      <c r="P93" s="37">
        <v>2017</v>
      </c>
    </row>
    <row r="94" spans="1:16" ht="34.5" customHeight="1">
      <c r="A94" s="36" t="s">
        <v>106</v>
      </c>
      <c r="B94" s="37">
        <v>60</v>
      </c>
      <c r="C94" s="38">
        <v>0.6</v>
      </c>
      <c r="D94" s="38">
        <v>0.1</v>
      </c>
      <c r="E94" s="38">
        <v>1.75</v>
      </c>
      <c r="F94" s="38">
        <v>13.2</v>
      </c>
      <c r="G94" s="39"/>
      <c r="H94" s="39"/>
      <c r="I94" s="39"/>
      <c r="J94" s="39"/>
      <c r="K94" s="39"/>
      <c r="L94" s="39"/>
      <c r="M94" s="39"/>
      <c r="N94" s="39"/>
      <c r="O94" s="37" t="s">
        <v>107</v>
      </c>
      <c r="P94" s="37">
        <v>2017</v>
      </c>
    </row>
    <row r="95" spans="1:16" ht="20.100000000000001" customHeight="1">
      <c r="A95" s="36" t="s">
        <v>76</v>
      </c>
      <c r="B95" s="37">
        <v>200</v>
      </c>
      <c r="C95" s="38">
        <v>0.3</v>
      </c>
      <c r="D95" s="38">
        <v>0</v>
      </c>
      <c r="E95" s="38">
        <v>15.2</v>
      </c>
      <c r="F95" s="38">
        <v>60</v>
      </c>
      <c r="G95" s="39">
        <v>0</v>
      </c>
      <c r="H95" s="39">
        <v>0.8</v>
      </c>
      <c r="I95" s="39">
        <v>0.2</v>
      </c>
      <c r="J95" s="39">
        <v>0</v>
      </c>
      <c r="K95" s="39">
        <v>11.7</v>
      </c>
      <c r="L95" s="39">
        <v>3.8</v>
      </c>
      <c r="M95" s="39">
        <v>1</v>
      </c>
      <c r="N95" s="39">
        <v>0.3</v>
      </c>
      <c r="O95" s="37">
        <v>686</v>
      </c>
      <c r="P95" s="37" t="s">
        <v>26</v>
      </c>
    </row>
    <row r="96" spans="1:16" ht="20.100000000000001" customHeight="1">
      <c r="A96" s="36" t="s">
        <v>113</v>
      </c>
      <c r="B96" s="37">
        <v>30</v>
      </c>
      <c r="C96" s="38">
        <v>1.98</v>
      </c>
      <c r="D96" s="38">
        <v>0.36</v>
      </c>
      <c r="E96" s="38">
        <v>10.26</v>
      </c>
      <c r="F96" s="38">
        <v>54.3</v>
      </c>
      <c r="G96" s="39">
        <v>0.1</v>
      </c>
      <c r="H96" s="39">
        <v>0</v>
      </c>
      <c r="I96" s="39">
        <v>0</v>
      </c>
      <c r="J96" s="39">
        <v>1</v>
      </c>
      <c r="K96" s="39">
        <v>10.4</v>
      </c>
      <c r="L96" s="39">
        <v>14.9</v>
      </c>
      <c r="M96" s="39">
        <v>37.799999999999997</v>
      </c>
      <c r="N96" s="39">
        <v>0.9</v>
      </c>
      <c r="O96" s="37" t="s">
        <v>91</v>
      </c>
      <c r="P96" s="37" t="s">
        <v>29</v>
      </c>
    </row>
    <row r="97" spans="1:16" ht="20.100000000000001" customHeight="1">
      <c r="A97" s="40" t="s">
        <v>28</v>
      </c>
      <c r="B97" s="41">
        <v>540</v>
      </c>
      <c r="C97" s="42">
        <f>C96+C95+C94+C93+C92</f>
        <v>19.88</v>
      </c>
      <c r="D97" s="42">
        <f>D96+D95+D94+D93+D92</f>
        <v>20.399999999999999</v>
      </c>
      <c r="E97" s="42">
        <f>E96+E95+E94+E93+E92</f>
        <v>63.610000000000007</v>
      </c>
      <c r="F97" s="42">
        <f>F96+F95+F94+F93+F92</f>
        <v>535.1</v>
      </c>
      <c r="G97" s="42" t="e">
        <f>G92+#REF!+G93+G95+G96</f>
        <v>#REF!</v>
      </c>
      <c r="H97" s="42" t="e">
        <f>H92+#REF!+H93+H95+H96</f>
        <v>#REF!</v>
      </c>
      <c r="I97" s="42" t="e">
        <f>I92+#REF!+I93+I95+I96</f>
        <v>#REF!</v>
      </c>
      <c r="J97" s="42" t="e">
        <f>J92+#REF!+J93+J95+J96</f>
        <v>#REF!</v>
      </c>
      <c r="K97" s="42" t="e">
        <f>K92+#REF!+K93+K95+K96</f>
        <v>#REF!</v>
      </c>
      <c r="L97" s="42" t="e">
        <f>L92+#REF!+L93+L95+L96</f>
        <v>#REF!</v>
      </c>
      <c r="M97" s="42" t="e">
        <f>M92+#REF!+M93+M95+M96</f>
        <v>#REF!</v>
      </c>
      <c r="N97" s="42" t="e">
        <f>N92+#REF!+N93+N95+N96</f>
        <v>#REF!</v>
      </c>
      <c r="O97" s="43"/>
      <c r="P97" s="43"/>
    </row>
    <row r="98" spans="1:16" ht="22.5" customHeight="1">
      <c r="A98" s="44" t="s">
        <v>117</v>
      </c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6"/>
    </row>
    <row r="99" spans="1:16" ht="32.25" customHeight="1">
      <c r="A99" s="47" t="s">
        <v>83</v>
      </c>
      <c r="B99" s="48">
        <v>80</v>
      </c>
      <c r="C99" s="49">
        <v>7.11</v>
      </c>
      <c r="D99" s="49">
        <v>5.5</v>
      </c>
      <c r="E99" s="49">
        <v>47.3</v>
      </c>
      <c r="F99" s="49">
        <v>267.60000000000002</v>
      </c>
      <c r="G99" s="49">
        <v>0</v>
      </c>
      <c r="H99" s="50">
        <v>0</v>
      </c>
      <c r="I99" s="49">
        <v>0</v>
      </c>
      <c r="J99" s="50">
        <v>0</v>
      </c>
      <c r="K99" s="50">
        <v>0</v>
      </c>
      <c r="L99" s="50">
        <v>0</v>
      </c>
      <c r="M99" s="49">
        <v>0</v>
      </c>
      <c r="N99" s="50">
        <v>0</v>
      </c>
      <c r="O99" s="51"/>
      <c r="P99" s="51" t="s">
        <v>29</v>
      </c>
    </row>
    <row r="100" spans="1:16" ht="19.5" customHeight="1">
      <c r="A100" s="52" t="s">
        <v>57</v>
      </c>
      <c r="B100" s="53" t="s">
        <v>48</v>
      </c>
      <c r="C100" s="54">
        <v>0.5</v>
      </c>
      <c r="D100" s="54">
        <v>0.1</v>
      </c>
      <c r="E100" s="54">
        <v>27.4</v>
      </c>
      <c r="F100" s="54">
        <v>112.6</v>
      </c>
      <c r="G100" s="54">
        <v>0</v>
      </c>
      <c r="H100" s="55">
        <v>0</v>
      </c>
      <c r="I100" s="54">
        <v>0</v>
      </c>
      <c r="J100" s="55">
        <v>0</v>
      </c>
      <c r="K100" s="55">
        <v>23</v>
      </c>
      <c r="L100" s="55">
        <v>9.4</v>
      </c>
      <c r="M100" s="54">
        <v>23.2</v>
      </c>
      <c r="N100" s="55">
        <v>0.5</v>
      </c>
      <c r="O100" s="56" t="s">
        <v>58</v>
      </c>
      <c r="P100" s="56" t="s">
        <v>26</v>
      </c>
    </row>
    <row r="101" spans="1:16" ht="19.5" customHeight="1">
      <c r="A101" s="57" t="s">
        <v>28</v>
      </c>
      <c r="B101" s="32">
        <v>280</v>
      </c>
      <c r="C101" s="58">
        <f>SUM(C99:C100)</f>
        <v>7.61</v>
      </c>
      <c r="D101" s="58">
        <f>SUM(D99:D100)</f>
        <v>5.6</v>
      </c>
      <c r="E101" s="58">
        <f t="shared" ref="E101:N101" si="17">SUM(E99:E100)</f>
        <v>74.699999999999989</v>
      </c>
      <c r="F101" s="58">
        <f t="shared" si="17"/>
        <v>380.20000000000005</v>
      </c>
      <c r="G101" s="58">
        <f t="shared" si="17"/>
        <v>0</v>
      </c>
      <c r="H101" s="58">
        <f t="shared" si="17"/>
        <v>0</v>
      </c>
      <c r="I101" s="58">
        <f t="shared" si="17"/>
        <v>0</v>
      </c>
      <c r="J101" s="58">
        <f t="shared" si="17"/>
        <v>0</v>
      </c>
      <c r="K101" s="58">
        <f t="shared" si="17"/>
        <v>23</v>
      </c>
      <c r="L101" s="58">
        <f t="shared" si="17"/>
        <v>9.4</v>
      </c>
      <c r="M101" s="58">
        <f t="shared" si="17"/>
        <v>23.2</v>
      </c>
      <c r="N101" s="58">
        <f t="shared" si="17"/>
        <v>0.5</v>
      </c>
      <c r="O101" s="59" t="s">
        <v>29</v>
      </c>
      <c r="P101" s="59" t="s">
        <v>29</v>
      </c>
    </row>
    <row r="102" spans="1:16" ht="20.100000000000001" customHeight="1">
      <c r="A102" s="40" t="s">
        <v>32</v>
      </c>
      <c r="B102" s="41">
        <v>820</v>
      </c>
      <c r="C102" s="42">
        <f>C101+C97</f>
        <v>27.49</v>
      </c>
      <c r="D102" s="42">
        <f>D101+D97</f>
        <v>26</v>
      </c>
      <c r="E102" s="42">
        <f t="shared" ref="E102:N102" si="18">E101+E97</f>
        <v>138.31</v>
      </c>
      <c r="F102" s="42">
        <f t="shared" si="18"/>
        <v>915.30000000000007</v>
      </c>
      <c r="G102" s="42" t="e">
        <f t="shared" si="18"/>
        <v>#REF!</v>
      </c>
      <c r="H102" s="42" t="e">
        <f t="shared" si="18"/>
        <v>#REF!</v>
      </c>
      <c r="I102" s="42" t="e">
        <f t="shared" si="18"/>
        <v>#REF!</v>
      </c>
      <c r="J102" s="42" t="e">
        <f t="shared" si="18"/>
        <v>#REF!</v>
      </c>
      <c r="K102" s="42" t="e">
        <f t="shared" si="18"/>
        <v>#REF!</v>
      </c>
      <c r="L102" s="42" t="e">
        <f t="shared" si="18"/>
        <v>#REF!</v>
      </c>
      <c r="M102" s="42" t="e">
        <f t="shared" si="18"/>
        <v>#REF!</v>
      </c>
      <c r="N102" s="42" t="e">
        <f t="shared" si="18"/>
        <v>#REF!</v>
      </c>
      <c r="O102" s="43"/>
      <c r="P102" s="43"/>
    </row>
    <row r="103" spans="1:16" ht="20.100000000000001" customHeight="1">
      <c r="A103" s="60" t="s">
        <v>54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</row>
    <row r="104" spans="1:16" ht="23.25" customHeight="1">
      <c r="A104" s="27" t="s">
        <v>1</v>
      </c>
      <c r="B104" s="27" t="s">
        <v>2</v>
      </c>
      <c r="C104" s="28" t="s">
        <v>3</v>
      </c>
      <c r="D104" s="29"/>
      <c r="E104" s="30"/>
      <c r="F104" s="27" t="s">
        <v>4</v>
      </c>
      <c r="G104" s="28" t="s">
        <v>5</v>
      </c>
      <c r="H104" s="29"/>
      <c r="I104" s="29"/>
      <c r="J104" s="30"/>
      <c r="K104" s="28" t="s">
        <v>6</v>
      </c>
      <c r="L104" s="29"/>
      <c r="M104" s="29"/>
      <c r="N104" s="30"/>
      <c r="O104" s="27" t="s">
        <v>7</v>
      </c>
      <c r="P104" s="27" t="s">
        <v>8</v>
      </c>
    </row>
    <row r="105" spans="1:16" ht="25.7" customHeight="1">
      <c r="A105" s="31"/>
      <c r="B105" s="31"/>
      <c r="C105" s="32" t="s">
        <v>9</v>
      </c>
      <c r="D105" s="32" t="s">
        <v>10</v>
      </c>
      <c r="E105" s="32" t="s">
        <v>11</v>
      </c>
      <c r="F105" s="31"/>
      <c r="G105" s="32" t="s">
        <v>12</v>
      </c>
      <c r="H105" s="32" t="s">
        <v>13</v>
      </c>
      <c r="I105" s="32" t="s">
        <v>14</v>
      </c>
      <c r="J105" s="32" t="s">
        <v>15</v>
      </c>
      <c r="K105" s="32" t="s">
        <v>16</v>
      </c>
      <c r="L105" s="32" t="s">
        <v>17</v>
      </c>
      <c r="M105" s="32" t="s">
        <v>18</v>
      </c>
      <c r="N105" s="32" t="s">
        <v>19</v>
      </c>
      <c r="O105" s="31"/>
      <c r="P105" s="31"/>
    </row>
    <row r="106" spans="1:16" ht="20.100000000000001" customHeight="1">
      <c r="A106" s="33" t="s">
        <v>20</v>
      </c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5"/>
    </row>
    <row r="107" spans="1:16" ht="40.5" customHeight="1">
      <c r="A107" s="36" t="s">
        <v>108</v>
      </c>
      <c r="B107" s="37" t="s">
        <v>41</v>
      </c>
      <c r="C107" s="38">
        <v>11.3</v>
      </c>
      <c r="D107" s="38">
        <v>10.6</v>
      </c>
      <c r="E107" s="38">
        <v>14.1</v>
      </c>
      <c r="F107" s="38">
        <v>190.2</v>
      </c>
      <c r="G107" s="39">
        <v>0</v>
      </c>
      <c r="H107" s="39">
        <v>0.4</v>
      </c>
      <c r="I107" s="39">
        <v>0</v>
      </c>
      <c r="J107" s="39">
        <v>1.4</v>
      </c>
      <c r="K107" s="39">
        <v>10.9</v>
      </c>
      <c r="L107" s="39">
        <v>18.2</v>
      </c>
      <c r="M107" s="39">
        <v>106.7</v>
      </c>
      <c r="N107" s="39">
        <v>1.4</v>
      </c>
      <c r="O107" s="37" t="s">
        <v>42</v>
      </c>
      <c r="P107" s="37" t="s">
        <v>23</v>
      </c>
    </row>
    <row r="108" spans="1:16" ht="20.100000000000001" customHeight="1">
      <c r="A108" s="36" t="s">
        <v>43</v>
      </c>
      <c r="B108" s="37">
        <v>150</v>
      </c>
      <c r="C108" s="38">
        <v>5.0999999999999996</v>
      </c>
      <c r="D108" s="38">
        <v>9.15</v>
      </c>
      <c r="E108" s="38">
        <v>34.200000000000003</v>
      </c>
      <c r="F108" s="38">
        <v>244.5</v>
      </c>
      <c r="G108" s="39">
        <v>0.1</v>
      </c>
      <c r="H108" s="39">
        <v>0</v>
      </c>
      <c r="I108" s="39">
        <v>0</v>
      </c>
      <c r="J108" s="39">
        <v>0.9</v>
      </c>
      <c r="K108" s="39">
        <v>27.8</v>
      </c>
      <c r="L108" s="39">
        <v>26.5</v>
      </c>
      <c r="M108" s="39">
        <v>116.7</v>
      </c>
      <c r="N108" s="39">
        <v>2</v>
      </c>
      <c r="O108" s="37">
        <v>203</v>
      </c>
      <c r="P108" s="37">
        <v>2011</v>
      </c>
    </row>
    <row r="109" spans="1:16" ht="20.100000000000001" customHeight="1">
      <c r="A109" s="36" t="s">
        <v>95</v>
      </c>
      <c r="B109" s="37">
        <v>200</v>
      </c>
      <c r="C109" s="38">
        <v>0.4</v>
      </c>
      <c r="D109" s="38">
        <v>0</v>
      </c>
      <c r="E109" s="38">
        <v>20.399999999999999</v>
      </c>
      <c r="F109" s="38">
        <v>84.3</v>
      </c>
      <c r="G109" s="39">
        <v>0</v>
      </c>
      <c r="H109" s="39">
        <v>0</v>
      </c>
      <c r="I109" s="39">
        <v>0.2</v>
      </c>
      <c r="J109" s="39">
        <v>0</v>
      </c>
      <c r="K109" s="39">
        <v>9.9</v>
      </c>
      <c r="L109" s="39">
        <v>3.3</v>
      </c>
      <c r="M109" s="39">
        <v>0</v>
      </c>
      <c r="N109" s="39">
        <v>0.3</v>
      </c>
      <c r="O109" s="37">
        <v>639</v>
      </c>
      <c r="P109" s="37">
        <v>2004</v>
      </c>
    </row>
    <row r="110" spans="1:16" ht="20.100000000000001" customHeight="1">
      <c r="A110" s="36" t="s">
        <v>113</v>
      </c>
      <c r="B110" s="37">
        <v>30</v>
      </c>
      <c r="C110" s="38">
        <v>1.98</v>
      </c>
      <c r="D110" s="38">
        <v>0.36</v>
      </c>
      <c r="E110" s="38">
        <v>10.26</v>
      </c>
      <c r="F110" s="38">
        <v>54.3</v>
      </c>
      <c r="G110" s="39">
        <v>0.1</v>
      </c>
      <c r="H110" s="39">
        <v>0</v>
      </c>
      <c r="I110" s="39">
        <v>0</v>
      </c>
      <c r="J110" s="39">
        <v>1</v>
      </c>
      <c r="K110" s="39">
        <v>10.4</v>
      </c>
      <c r="L110" s="39">
        <v>14.9</v>
      </c>
      <c r="M110" s="39">
        <v>37.799999999999997</v>
      </c>
      <c r="N110" s="39">
        <v>0.9</v>
      </c>
      <c r="O110" s="37" t="s">
        <v>91</v>
      </c>
      <c r="P110" s="37" t="s">
        <v>29</v>
      </c>
    </row>
    <row r="111" spans="1:16" ht="20.100000000000001" customHeight="1">
      <c r="A111" s="40" t="s">
        <v>28</v>
      </c>
      <c r="B111" s="41">
        <v>500</v>
      </c>
      <c r="C111" s="42">
        <f>C110+C109+C108+C107</f>
        <v>18.78</v>
      </c>
      <c r="D111" s="42">
        <f>SUM(D107:D110)</f>
        <v>20.11</v>
      </c>
      <c r="E111" s="42">
        <f t="shared" ref="E111:N111" si="19">SUM(E107:E110)</f>
        <v>78.960000000000008</v>
      </c>
      <c r="F111" s="42">
        <f t="shared" si="19"/>
        <v>573.29999999999995</v>
      </c>
      <c r="G111" s="42">
        <f t="shared" si="19"/>
        <v>0.2</v>
      </c>
      <c r="H111" s="42">
        <f t="shared" si="19"/>
        <v>0.4</v>
      </c>
      <c r="I111" s="42">
        <f t="shared" si="19"/>
        <v>0.2</v>
      </c>
      <c r="J111" s="42">
        <f t="shared" si="19"/>
        <v>3.3</v>
      </c>
      <c r="K111" s="42">
        <f t="shared" si="19"/>
        <v>59</v>
      </c>
      <c r="L111" s="42">
        <f t="shared" si="19"/>
        <v>62.9</v>
      </c>
      <c r="M111" s="42">
        <f t="shared" si="19"/>
        <v>261.2</v>
      </c>
      <c r="N111" s="42">
        <f t="shared" si="19"/>
        <v>4.5999999999999996</v>
      </c>
      <c r="O111" s="43"/>
      <c r="P111" s="43"/>
    </row>
    <row r="112" spans="1:16" ht="23.25" customHeight="1">
      <c r="A112" s="44" t="s">
        <v>117</v>
      </c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6"/>
    </row>
    <row r="113" spans="1:16" ht="18.75" customHeight="1">
      <c r="A113" s="47" t="s">
        <v>74</v>
      </c>
      <c r="B113" s="48">
        <v>90</v>
      </c>
      <c r="C113" s="49">
        <v>7.84</v>
      </c>
      <c r="D113" s="49">
        <v>10.09</v>
      </c>
      <c r="E113" s="49">
        <v>56.4</v>
      </c>
      <c r="F113" s="49">
        <v>348.11</v>
      </c>
      <c r="G113" s="49">
        <v>0</v>
      </c>
      <c r="H113" s="50">
        <v>0</v>
      </c>
      <c r="I113" s="49">
        <v>0</v>
      </c>
      <c r="J113" s="50">
        <v>0</v>
      </c>
      <c r="K113" s="50">
        <v>0</v>
      </c>
      <c r="L113" s="50">
        <v>0</v>
      </c>
      <c r="M113" s="49">
        <v>0</v>
      </c>
      <c r="N113" s="50">
        <v>0</v>
      </c>
      <c r="O113" s="51"/>
      <c r="P113" s="51" t="s">
        <v>29</v>
      </c>
    </row>
    <row r="114" spans="1:16" ht="18.75" customHeight="1">
      <c r="A114" s="52" t="s">
        <v>38</v>
      </c>
      <c r="B114" s="53" t="s">
        <v>48</v>
      </c>
      <c r="C114" s="54">
        <v>2.2999999999999998</v>
      </c>
      <c r="D114" s="54">
        <v>1.3</v>
      </c>
      <c r="E114" s="54">
        <v>25.9</v>
      </c>
      <c r="F114" s="54">
        <v>123.5</v>
      </c>
      <c r="G114" s="54">
        <v>0</v>
      </c>
      <c r="H114" s="55">
        <v>0.1</v>
      </c>
      <c r="I114" s="54">
        <v>0</v>
      </c>
      <c r="J114" s="55">
        <v>0</v>
      </c>
      <c r="K114" s="55">
        <v>65.099999999999994</v>
      </c>
      <c r="L114" s="55">
        <v>17.899999999999999</v>
      </c>
      <c r="M114" s="54">
        <v>61.4</v>
      </c>
      <c r="N114" s="55">
        <v>0.7</v>
      </c>
      <c r="O114" s="56" t="s">
        <v>39</v>
      </c>
      <c r="P114" s="56" t="s">
        <v>25</v>
      </c>
    </row>
    <row r="115" spans="1:16" ht="18.75" customHeight="1">
      <c r="A115" s="57" t="s">
        <v>28</v>
      </c>
      <c r="B115" s="32">
        <v>290</v>
      </c>
      <c r="C115" s="58">
        <f>SUM(C113:C114)</f>
        <v>10.14</v>
      </c>
      <c r="D115" s="58">
        <f>SUM(D113:D114)</f>
        <v>11.39</v>
      </c>
      <c r="E115" s="58">
        <f t="shared" ref="E115:N115" si="20">SUM(E113:E114)</f>
        <v>82.3</v>
      </c>
      <c r="F115" s="58">
        <f t="shared" si="20"/>
        <v>471.61</v>
      </c>
      <c r="G115" s="58">
        <f t="shared" si="20"/>
        <v>0</v>
      </c>
      <c r="H115" s="58">
        <f t="shared" si="20"/>
        <v>0.1</v>
      </c>
      <c r="I115" s="58">
        <f t="shared" si="20"/>
        <v>0</v>
      </c>
      <c r="J115" s="58">
        <f t="shared" si="20"/>
        <v>0</v>
      </c>
      <c r="K115" s="58">
        <f t="shared" si="20"/>
        <v>65.099999999999994</v>
      </c>
      <c r="L115" s="58">
        <f t="shared" si="20"/>
        <v>17.899999999999999</v>
      </c>
      <c r="M115" s="58">
        <f t="shared" si="20"/>
        <v>61.4</v>
      </c>
      <c r="N115" s="58">
        <f t="shared" si="20"/>
        <v>0.7</v>
      </c>
      <c r="O115" s="59" t="s">
        <v>29</v>
      </c>
      <c r="P115" s="59" t="s">
        <v>29</v>
      </c>
    </row>
    <row r="116" spans="1:16" ht="20.100000000000001" customHeight="1">
      <c r="A116" s="40" t="s">
        <v>32</v>
      </c>
      <c r="B116" s="41">
        <v>790</v>
      </c>
      <c r="C116" s="42">
        <f>C115+C111</f>
        <v>28.92</v>
      </c>
      <c r="D116" s="42">
        <f>D115+D111</f>
        <v>31.5</v>
      </c>
      <c r="E116" s="42">
        <f t="shared" ref="E116:N116" si="21">E115+E111</f>
        <v>161.26</v>
      </c>
      <c r="F116" s="42">
        <f t="shared" si="21"/>
        <v>1044.9099999999999</v>
      </c>
      <c r="G116" s="42">
        <f t="shared" si="21"/>
        <v>0.2</v>
      </c>
      <c r="H116" s="42">
        <f t="shared" si="21"/>
        <v>0.5</v>
      </c>
      <c r="I116" s="42">
        <f t="shared" si="21"/>
        <v>0.2</v>
      </c>
      <c r="J116" s="42">
        <f t="shared" si="21"/>
        <v>3.3</v>
      </c>
      <c r="K116" s="42">
        <f t="shared" si="21"/>
        <v>124.1</v>
      </c>
      <c r="L116" s="42">
        <f t="shared" si="21"/>
        <v>80.8</v>
      </c>
      <c r="M116" s="42">
        <f t="shared" si="21"/>
        <v>322.59999999999997</v>
      </c>
      <c r="N116" s="42">
        <f t="shared" si="21"/>
        <v>5.3</v>
      </c>
      <c r="O116" s="43"/>
      <c r="P116" s="43"/>
    </row>
    <row r="117" spans="1:16" ht="20.100000000000001" customHeight="1">
      <c r="A117" s="60" t="s">
        <v>59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</row>
    <row r="118" spans="1:16" ht="23.25" customHeight="1">
      <c r="A118" s="27" t="s">
        <v>1</v>
      </c>
      <c r="B118" s="27" t="s">
        <v>2</v>
      </c>
      <c r="C118" s="28" t="s">
        <v>3</v>
      </c>
      <c r="D118" s="29"/>
      <c r="E118" s="30"/>
      <c r="F118" s="27" t="s">
        <v>4</v>
      </c>
      <c r="G118" s="28" t="s">
        <v>5</v>
      </c>
      <c r="H118" s="29"/>
      <c r="I118" s="29"/>
      <c r="J118" s="30"/>
      <c r="K118" s="28" t="s">
        <v>6</v>
      </c>
      <c r="L118" s="29"/>
      <c r="M118" s="29"/>
      <c r="N118" s="30"/>
      <c r="O118" s="27" t="s">
        <v>7</v>
      </c>
      <c r="P118" s="27" t="s">
        <v>8</v>
      </c>
    </row>
    <row r="119" spans="1:16" ht="25.7" customHeight="1">
      <c r="A119" s="31"/>
      <c r="B119" s="31"/>
      <c r="C119" s="32" t="s">
        <v>9</v>
      </c>
      <c r="D119" s="32" t="s">
        <v>10</v>
      </c>
      <c r="E119" s="32" t="s">
        <v>11</v>
      </c>
      <c r="F119" s="31"/>
      <c r="G119" s="32" t="s">
        <v>12</v>
      </c>
      <c r="H119" s="32" t="s">
        <v>13</v>
      </c>
      <c r="I119" s="32" t="s">
        <v>14</v>
      </c>
      <c r="J119" s="32" t="s">
        <v>15</v>
      </c>
      <c r="K119" s="32" t="s">
        <v>16</v>
      </c>
      <c r="L119" s="32" t="s">
        <v>17</v>
      </c>
      <c r="M119" s="32" t="s">
        <v>18</v>
      </c>
      <c r="N119" s="32" t="s">
        <v>19</v>
      </c>
      <c r="O119" s="31"/>
      <c r="P119" s="31"/>
    </row>
    <row r="120" spans="1:16" ht="20.100000000000001" customHeight="1">
      <c r="A120" s="33" t="s">
        <v>20</v>
      </c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5"/>
    </row>
    <row r="121" spans="1:16" ht="37.5" customHeight="1">
      <c r="A121" s="36" t="s">
        <v>34</v>
      </c>
      <c r="B121" s="37" t="s">
        <v>48</v>
      </c>
      <c r="C121" s="38">
        <v>10.53</v>
      </c>
      <c r="D121" s="38">
        <v>15.5</v>
      </c>
      <c r="E121" s="38">
        <v>34.4</v>
      </c>
      <c r="F121" s="38">
        <v>298.2</v>
      </c>
      <c r="G121" s="39">
        <v>0.2</v>
      </c>
      <c r="H121" s="39">
        <v>0.2</v>
      </c>
      <c r="I121" s="39">
        <v>0</v>
      </c>
      <c r="J121" s="39">
        <v>0.9</v>
      </c>
      <c r="K121" s="39">
        <v>129.5</v>
      </c>
      <c r="L121" s="39">
        <v>62.3</v>
      </c>
      <c r="M121" s="39">
        <v>223.1</v>
      </c>
      <c r="N121" s="39">
        <v>1.8</v>
      </c>
      <c r="O121" s="37" t="s">
        <v>24</v>
      </c>
      <c r="P121" s="37" t="s">
        <v>25</v>
      </c>
    </row>
    <row r="122" spans="1:16" ht="20.100000000000001" customHeight="1">
      <c r="A122" s="36" t="s">
        <v>93</v>
      </c>
      <c r="B122" s="37" t="s">
        <v>35</v>
      </c>
      <c r="C122" s="38">
        <v>3.3</v>
      </c>
      <c r="D122" s="38">
        <v>0.2</v>
      </c>
      <c r="E122" s="38">
        <v>22.2</v>
      </c>
      <c r="F122" s="38">
        <v>117.4</v>
      </c>
      <c r="G122" s="39">
        <v>0</v>
      </c>
      <c r="H122" s="39">
        <v>0</v>
      </c>
      <c r="I122" s="39">
        <v>0</v>
      </c>
      <c r="J122" s="39">
        <v>0.6</v>
      </c>
      <c r="K122" s="39">
        <v>8.6999999999999993</v>
      </c>
      <c r="L122" s="39">
        <v>10.199999999999999</v>
      </c>
      <c r="M122" s="39">
        <v>24.3</v>
      </c>
      <c r="N122" s="39">
        <v>0.8</v>
      </c>
      <c r="O122" s="37" t="s">
        <v>36</v>
      </c>
      <c r="P122" s="37" t="s">
        <v>25</v>
      </c>
    </row>
    <row r="123" spans="1:16" ht="20.100000000000001" customHeight="1">
      <c r="A123" s="36" t="s">
        <v>75</v>
      </c>
      <c r="B123" s="37">
        <v>200</v>
      </c>
      <c r="C123" s="38">
        <v>0.2</v>
      </c>
      <c r="D123" s="38">
        <v>0</v>
      </c>
      <c r="E123" s="38">
        <v>15</v>
      </c>
      <c r="F123" s="38">
        <v>58</v>
      </c>
      <c r="G123" s="39">
        <v>0</v>
      </c>
      <c r="H123" s="39">
        <v>0</v>
      </c>
      <c r="I123" s="39">
        <v>0.2</v>
      </c>
      <c r="J123" s="39">
        <v>0</v>
      </c>
      <c r="K123" s="39">
        <v>9.9</v>
      </c>
      <c r="L123" s="39">
        <v>3.3</v>
      </c>
      <c r="M123" s="39">
        <v>0</v>
      </c>
      <c r="N123" s="39">
        <v>0.3</v>
      </c>
      <c r="O123" s="37">
        <v>685</v>
      </c>
      <c r="P123" s="37" t="s">
        <v>26</v>
      </c>
    </row>
    <row r="124" spans="1:16" ht="20.100000000000001" customHeight="1">
      <c r="A124" s="36" t="s">
        <v>110</v>
      </c>
      <c r="B124" s="37">
        <v>150</v>
      </c>
      <c r="C124" s="38">
        <v>0.6</v>
      </c>
      <c r="D124" s="38">
        <v>0.6</v>
      </c>
      <c r="E124" s="38">
        <v>14.3</v>
      </c>
      <c r="F124" s="38">
        <v>68.400000000000006</v>
      </c>
      <c r="G124" s="39">
        <v>0.1</v>
      </c>
      <c r="H124" s="39">
        <v>0</v>
      </c>
      <c r="I124" s="39">
        <v>0</v>
      </c>
      <c r="J124" s="39">
        <v>1</v>
      </c>
      <c r="K124" s="39">
        <v>10.4</v>
      </c>
      <c r="L124" s="39">
        <v>14.9</v>
      </c>
      <c r="M124" s="39">
        <v>37.799999999999997</v>
      </c>
      <c r="N124" s="39">
        <v>0.9</v>
      </c>
      <c r="O124" s="37" t="s">
        <v>94</v>
      </c>
      <c r="P124" s="37" t="s">
        <v>29</v>
      </c>
    </row>
    <row r="125" spans="1:16" ht="20.100000000000001" customHeight="1">
      <c r="A125" s="40" t="s">
        <v>28</v>
      </c>
      <c r="B125" s="41">
        <v>600</v>
      </c>
      <c r="C125" s="42">
        <f>C124+C123+C122+C121</f>
        <v>14.629999999999999</v>
      </c>
      <c r="D125" s="42">
        <f>D124+D123+D122+D121</f>
        <v>16.3</v>
      </c>
      <c r="E125" s="42">
        <f>E124+E123+E122+E121</f>
        <v>85.9</v>
      </c>
      <c r="F125" s="42">
        <f>F124+F123+F122+F121</f>
        <v>542</v>
      </c>
      <c r="G125" s="42">
        <f t="shared" ref="G125:N125" si="22">SUM(G121:G124)</f>
        <v>0.30000000000000004</v>
      </c>
      <c r="H125" s="42">
        <f t="shared" si="22"/>
        <v>0.2</v>
      </c>
      <c r="I125" s="42">
        <f t="shared" si="22"/>
        <v>0.2</v>
      </c>
      <c r="J125" s="42">
        <f t="shared" si="22"/>
        <v>2.5</v>
      </c>
      <c r="K125" s="42">
        <f t="shared" si="22"/>
        <v>158.5</v>
      </c>
      <c r="L125" s="42">
        <f t="shared" si="22"/>
        <v>90.7</v>
      </c>
      <c r="M125" s="42">
        <f t="shared" si="22"/>
        <v>285.2</v>
      </c>
      <c r="N125" s="42">
        <f t="shared" si="22"/>
        <v>3.8</v>
      </c>
      <c r="O125" s="43"/>
      <c r="P125" s="43"/>
    </row>
    <row r="126" spans="1:16" ht="21" customHeight="1">
      <c r="A126" s="44" t="s">
        <v>117</v>
      </c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6"/>
    </row>
    <row r="127" spans="1:16" ht="18" customHeight="1">
      <c r="A127" s="47" t="s">
        <v>46</v>
      </c>
      <c r="B127" s="48">
        <v>80</v>
      </c>
      <c r="C127" s="49">
        <v>6.46</v>
      </c>
      <c r="D127" s="49">
        <v>6.4</v>
      </c>
      <c r="E127" s="49">
        <v>61.98</v>
      </c>
      <c r="F127" s="49">
        <v>332.66</v>
      </c>
      <c r="G127" s="49">
        <v>0</v>
      </c>
      <c r="H127" s="50">
        <v>0</v>
      </c>
      <c r="I127" s="49">
        <v>0</v>
      </c>
      <c r="J127" s="50">
        <v>0</v>
      </c>
      <c r="K127" s="50">
        <v>0</v>
      </c>
      <c r="L127" s="50">
        <v>0</v>
      </c>
      <c r="M127" s="49">
        <v>0</v>
      </c>
      <c r="N127" s="50">
        <v>0</v>
      </c>
      <c r="O127" s="51"/>
      <c r="P127" s="51" t="s">
        <v>29</v>
      </c>
    </row>
    <row r="128" spans="1:16" ht="18" customHeight="1">
      <c r="A128" s="52" t="s">
        <v>30</v>
      </c>
      <c r="B128" s="53" t="s">
        <v>48</v>
      </c>
      <c r="C128" s="54">
        <v>0.1</v>
      </c>
      <c r="D128" s="54">
        <v>0</v>
      </c>
      <c r="E128" s="54">
        <v>28.2</v>
      </c>
      <c r="F128" s="54">
        <v>110.3</v>
      </c>
      <c r="G128" s="54">
        <v>0</v>
      </c>
      <c r="H128" s="55">
        <v>0</v>
      </c>
      <c r="I128" s="54">
        <v>0</v>
      </c>
      <c r="J128" s="55">
        <v>0</v>
      </c>
      <c r="K128" s="55">
        <v>13.5</v>
      </c>
      <c r="L128" s="55">
        <v>3.3</v>
      </c>
      <c r="M128" s="54">
        <v>6.9</v>
      </c>
      <c r="N128" s="55">
        <v>0.3</v>
      </c>
      <c r="O128" s="56" t="s">
        <v>31</v>
      </c>
      <c r="P128" s="56" t="s">
        <v>26</v>
      </c>
    </row>
    <row r="129" spans="1:16" ht="18" customHeight="1">
      <c r="A129" s="57" t="s">
        <v>28</v>
      </c>
      <c r="B129" s="32">
        <v>280</v>
      </c>
      <c r="C129" s="58">
        <f>SUM(C127:C128)</f>
        <v>6.56</v>
      </c>
      <c r="D129" s="58">
        <f>SUM(D127:D128)</f>
        <v>6.4</v>
      </c>
      <c r="E129" s="58">
        <f t="shared" ref="E129:N129" si="23">SUM(E127:E128)</f>
        <v>90.179999999999993</v>
      </c>
      <c r="F129" s="58">
        <f t="shared" si="23"/>
        <v>442.96000000000004</v>
      </c>
      <c r="G129" s="58">
        <f t="shared" si="23"/>
        <v>0</v>
      </c>
      <c r="H129" s="58">
        <f t="shared" si="23"/>
        <v>0</v>
      </c>
      <c r="I129" s="58">
        <f t="shared" si="23"/>
        <v>0</v>
      </c>
      <c r="J129" s="58">
        <f t="shared" si="23"/>
        <v>0</v>
      </c>
      <c r="K129" s="58">
        <f t="shared" si="23"/>
        <v>13.5</v>
      </c>
      <c r="L129" s="58">
        <f t="shared" si="23"/>
        <v>3.3</v>
      </c>
      <c r="M129" s="58">
        <f t="shared" si="23"/>
        <v>6.9</v>
      </c>
      <c r="N129" s="58">
        <f t="shared" si="23"/>
        <v>0.3</v>
      </c>
      <c r="O129" s="59" t="s">
        <v>29</v>
      </c>
      <c r="P129" s="59" t="s">
        <v>29</v>
      </c>
    </row>
    <row r="130" spans="1:16" ht="20.100000000000001" customHeight="1">
      <c r="A130" s="40" t="s">
        <v>32</v>
      </c>
      <c r="B130" s="41">
        <v>880</v>
      </c>
      <c r="C130" s="42">
        <f>C129+C125</f>
        <v>21.189999999999998</v>
      </c>
      <c r="D130" s="42">
        <f>D129+D125</f>
        <v>22.700000000000003</v>
      </c>
      <c r="E130" s="42">
        <f t="shared" ref="E130:N130" si="24">E129+E125</f>
        <v>176.07999999999998</v>
      </c>
      <c r="F130" s="42">
        <f t="shared" si="24"/>
        <v>984.96</v>
      </c>
      <c r="G130" s="42">
        <f t="shared" si="24"/>
        <v>0.30000000000000004</v>
      </c>
      <c r="H130" s="42">
        <f t="shared" si="24"/>
        <v>0.2</v>
      </c>
      <c r="I130" s="42">
        <f t="shared" si="24"/>
        <v>0.2</v>
      </c>
      <c r="J130" s="42">
        <f t="shared" si="24"/>
        <v>2.5</v>
      </c>
      <c r="K130" s="42">
        <f t="shared" si="24"/>
        <v>172</v>
      </c>
      <c r="L130" s="42">
        <f t="shared" si="24"/>
        <v>94</v>
      </c>
      <c r="M130" s="42">
        <f t="shared" si="24"/>
        <v>292.09999999999997</v>
      </c>
      <c r="N130" s="42">
        <f t="shared" si="24"/>
        <v>4.0999999999999996</v>
      </c>
      <c r="O130" s="43"/>
      <c r="P130" s="43"/>
    </row>
    <row r="131" spans="1:16" ht="20.100000000000001" customHeight="1">
      <c r="A131" s="60" t="s">
        <v>60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</row>
    <row r="132" spans="1:16" ht="23.25" customHeight="1">
      <c r="A132" s="27" t="s">
        <v>1</v>
      </c>
      <c r="B132" s="27" t="s">
        <v>2</v>
      </c>
      <c r="C132" s="28" t="s">
        <v>3</v>
      </c>
      <c r="D132" s="29"/>
      <c r="E132" s="30"/>
      <c r="F132" s="27" t="s">
        <v>4</v>
      </c>
      <c r="G132" s="28" t="s">
        <v>5</v>
      </c>
      <c r="H132" s="29"/>
      <c r="I132" s="29"/>
      <c r="J132" s="30"/>
      <c r="K132" s="28" t="s">
        <v>6</v>
      </c>
      <c r="L132" s="29"/>
      <c r="M132" s="29"/>
      <c r="N132" s="30"/>
      <c r="O132" s="27" t="s">
        <v>7</v>
      </c>
      <c r="P132" s="27" t="s">
        <v>8</v>
      </c>
    </row>
    <row r="133" spans="1:16" ht="25.7" customHeight="1">
      <c r="A133" s="31"/>
      <c r="B133" s="31"/>
      <c r="C133" s="32" t="s">
        <v>9</v>
      </c>
      <c r="D133" s="32" t="s">
        <v>10</v>
      </c>
      <c r="E133" s="32" t="s">
        <v>11</v>
      </c>
      <c r="F133" s="31"/>
      <c r="G133" s="32" t="s">
        <v>12</v>
      </c>
      <c r="H133" s="32" t="s">
        <v>13</v>
      </c>
      <c r="I133" s="32" t="s">
        <v>14</v>
      </c>
      <c r="J133" s="32" t="s">
        <v>15</v>
      </c>
      <c r="K133" s="32" t="s">
        <v>16</v>
      </c>
      <c r="L133" s="32" t="s">
        <v>17</v>
      </c>
      <c r="M133" s="32" t="s">
        <v>18</v>
      </c>
      <c r="N133" s="32" t="s">
        <v>19</v>
      </c>
      <c r="O133" s="31"/>
      <c r="P133" s="31"/>
    </row>
    <row r="134" spans="1:16" ht="20.100000000000001" customHeight="1">
      <c r="A134" s="33" t="s">
        <v>20</v>
      </c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5"/>
    </row>
    <row r="135" spans="1:16" ht="20.100000000000001" customHeight="1">
      <c r="A135" s="36" t="s">
        <v>103</v>
      </c>
      <c r="B135" s="37">
        <v>90</v>
      </c>
      <c r="C135" s="38">
        <v>11.6</v>
      </c>
      <c r="D135" s="38">
        <v>8.3000000000000007</v>
      </c>
      <c r="E135" s="38">
        <v>5.9</v>
      </c>
      <c r="F135" s="38">
        <v>119</v>
      </c>
      <c r="G135" s="39">
        <v>0.1</v>
      </c>
      <c r="H135" s="39">
        <v>0.8</v>
      </c>
      <c r="I135" s="39">
        <v>0.3</v>
      </c>
      <c r="J135" s="39">
        <v>0.6</v>
      </c>
      <c r="K135" s="39">
        <v>47</v>
      </c>
      <c r="L135" s="39">
        <v>41.7</v>
      </c>
      <c r="M135" s="39">
        <v>174.1</v>
      </c>
      <c r="N135" s="39">
        <v>1</v>
      </c>
      <c r="O135" s="37">
        <v>390</v>
      </c>
      <c r="P135" s="37">
        <v>2004</v>
      </c>
    </row>
    <row r="136" spans="1:16" ht="20.100000000000001" customHeight="1">
      <c r="A136" s="36" t="s">
        <v>98</v>
      </c>
      <c r="B136" s="37">
        <v>150</v>
      </c>
      <c r="C136" s="38">
        <v>3.8</v>
      </c>
      <c r="D136" s="38">
        <v>6.8</v>
      </c>
      <c r="E136" s="38">
        <v>38.9</v>
      </c>
      <c r="F136" s="38">
        <v>219.3</v>
      </c>
      <c r="G136" s="39">
        <v>0.1</v>
      </c>
      <c r="H136" s="39">
        <v>0</v>
      </c>
      <c r="I136" s="39">
        <v>0.1</v>
      </c>
      <c r="J136" s="39">
        <v>1.1000000000000001</v>
      </c>
      <c r="K136" s="39">
        <v>16.899999999999999</v>
      </c>
      <c r="L136" s="39">
        <v>21.8</v>
      </c>
      <c r="M136" s="39">
        <v>58.2</v>
      </c>
      <c r="N136" s="39">
        <v>1.2</v>
      </c>
      <c r="O136" s="37">
        <v>304</v>
      </c>
      <c r="P136" s="37">
        <v>2017</v>
      </c>
    </row>
    <row r="137" spans="1:16" ht="34.5" customHeight="1">
      <c r="A137" s="36" t="s">
        <v>106</v>
      </c>
      <c r="B137" s="37">
        <v>60</v>
      </c>
      <c r="C137" s="38">
        <v>0.6</v>
      </c>
      <c r="D137" s="38">
        <v>0.1</v>
      </c>
      <c r="E137" s="38">
        <v>1.75</v>
      </c>
      <c r="F137" s="38">
        <v>13.2</v>
      </c>
      <c r="G137" s="39"/>
      <c r="H137" s="39"/>
      <c r="I137" s="39"/>
      <c r="J137" s="39"/>
      <c r="K137" s="39"/>
      <c r="L137" s="39"/>
      <c r="M137" s="39"/>
      <c r="N137" s="39"/>
      <c r="O137" s="37" t="s">
        <v>107</v>
      </c>
      <c r="P137" s="37">
        <v>2017</v>
      </c>
    </row>
    <row r="138" spans="1:16" ht="20.100000000000001" customHeight="1">
      <c r="A138" s="36" t="s">
        <v>76</v>
      </c>
      <c r="B138" s="37">
        <v>200</v>
      </c>
      <c r="C138" s="38">
        <v>0.3</v>
      </c>
      <c r="D138" s="38">
        <v>0</v>
      </c>
      <c r="E138" s="38">
        <v>15.2</v>
      </c>
      <c r="F138" s="38">
        <v>60</v>
      </c>
      <c r="G138" s="39">
        <v>0</v>
      </c>
      <c r="H138" s="39">
        <v>0.8</v>
      </c>
      <c r="I138" s="39">
        <v>0.2</v>
      </c>
      <c r="J138" s="39">
        <v>0</v>
      </c>
      <c r="K138" s="39">
        <v>11.7</v>
      </c>
      <c r="L138" s="39">
        <v>3.8</v>
      </c>
      <c r="M138" s="39">
        <v>1</v>
      </c>
      <c r="N138" s="39">
        <v>0.3</v>
      </c>
      <c r="O138" s="37">
        <v>686</v>
      </c>
      <c r="P138" s="37" t="s">
        <v>26</v>
      </c>
    </row>
    <row r="139" spans="1:16" ht="20.100000000000001" customHeight="1">
      <c r="A139" s="36" t="s">
        <v>113</v>
      </c>
      <c r="B139" s="37">
        <v>50</v>
      </c>
      <c r="C139" s="38">
        <v>3.3</v>
      </c>
      <c r="D139" s="38">
        <v>0.6</v>
      </c>
      <c r="E139" s="38">
        <v>17.100000000000001</v>
      </c>
      <c r="F139" s="38">
        <v>90.5</v>
      </c>
      <c r="G139" s="39">
        <v>0.1</v>
      </c>
      <c r="H139" s="39">
        <v>0</v>
      </c>
      <c r="I139" s="39">
        <v>0</v>
      </c>
      <c r="J139" s="39">
        <v>1</v>
      </c>
      <c r="K139" s="39">
        <v>10.4</v>
      </c>
      <c r="L139" s="39">
        <v>14.9</v>
      </c>
      <c r="M139" s="39">
        <v>37.799999999999997</v>
      </c>
      <c r="N139" s="39">
        <v>0.9</v>
      </c>
      <c r="O139" s="37" t="s">
        <v>91</v>
      </c>
      <c r="P139" s="37" t="s">
        <v>29</v>
      </c>
    </row>
    <row r="140" spans="1:16" ht="20.100000000000001" customHeight="1">
      <c r="A140" s="40" t="s">
        <v>28</v>
      </c>
      <c r="B140" s="41">
        <v>550</v>
      </c>
      <c r="C140" s="42">
        <f>C139+C138+C137+C136+C135</f>
        <v>19.599999999999998</v>
      </c>
      <c r="D140" s="42">
        <f>D139+D138+D137+D136+D135</f>
        <v>15.8</v>
      </c>
      <c r="E140" s="42">
        <f>E139+E138+E137+E136+E135</f>
        <v>78.849999999999994</v>
      </c>
      <c r="F140" s="42">
        <f>F139+F138+F137+F136+F135</f>
        <v>502</v>
      </c>
      <c r="G140" s="42" t="e">
        <f>G135+#REF!+G136+G138+G139</f>
        <v>#REF!</v>
      </c>
      <c r="H140" s="42" t="e">
        <f>H135+#REF!+H136+H138+H139</f>
        <v>#REF!</v>
      </c>
      <c r="I140" s="42" t="e">
        <f>I135+#REF!+I136+I138+I139</f>
        <v>#REF!</v>
      </c>
      <c r="J140" s="42" t="e">
        <f>J135+#REF!+J136+J138+J139</f>
        <v>#REF!</v>
      </c>
      <c r="K140" s="42" t="e">
        <f>K135+#REF!+K136+K138+K139</f>
        <v>#REF!</v>
      </c>
      <c r="L140" s="42" t="e">
        <f>L135+#REF!+L136+L138+L139</f>
        <v>#REF!</v>
      </c>
      <c r="M140" s="42" t="e">
        <f>M135+#REF!+M136+M138+M139</f>
        <v>#REF!</v>
      </c>
      <c r="N140" s="42" t="e">
        <f>N135+#REF!+N136+N138+N139</f>
        <v>#REF!</v>
      </c>
      <c r="O140" s="43"/>
      <c r="P140" s="43"/>
    </row>
    <row r="141" spans="1:16" ht="25.5" customHeight="1">
      <c r="A141" s="44" t="s">
        <v>117</v>
      </c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6"/>
    </row>
    <row r="142" spans="1:16" ht="31.5" customHeight="1">
      <c r="A142" s="47" t="s">
        <v>83</v>
      </c>
      <c r="B142" s="48">
        <v>80</v>
      </c>
      <c r="C142" s="49">
        <v>7.11</v>
      </c>
      <c r="D142" s="49">
        <v>5.5</v>
      </c>
      <c r="E142" s="49">
        <v>47.3</v>
      </c>
      <c r="F142" s="49">
        <v>267.60000000000002</v>
      </c>
      <c r="G142" s="49">
        <v>0</v>
      </c>
      <c r="H142" s="50">
        <v>0</v>
      </c>
      <c r="I142" s="49">
        <v>0</v>
      </c>
      <c r="J142" s="50">
        <v>0</v>
      </c>
      <c r="K142" s="50">
        <v>0</v>
      </c>
      <c r="L142" s="50">
        <v>0</v>
      </c>
      <c r="M142" s="49">
        <v>0</v>
      </c>
      <c r="N142" s="50">
        <v>0</v>
      </c>
      <c r="O142" s="51"/>
      <c r="P142" s="51" t="s">
        <v>29</v>
      </c>
    </row>
    <row r="143" spans="1:16" ht="18.75" customHeight="1">
      <c r="A143" s="52" t="s">
        <v>57</v>
      </c>
      <c r="B143" s="53" t="s">
        <v>48</v>
      </c>
      <c r="C143" s="54">
        <v>0.5</v>
      </c>
      <c r="D143" s="54">
        <v>0.1</v>
      </c>
      <c r="E143" s="54">
        <v>27.4</v>
      </c>
      <c r="F143" s="54">
        <v>112.6</v>
      </c>
      <c r="G143" s="54">
        <v>0</v>
      </c>
      <c r="H143" s="55">
        <v>0</v>
      </c>
      <c r="I143" s="54">
        <v>0</v>
      </c>
      <c r="J143" s="55">
        <v>0</v>
      </c>
      <c r="K143" s="55">
        <v>23</v>
      </c>
      <c r="L143" s="55">
        <v>9.4</v>
      </c>
      <c r="M143" s="54">
        <v>23.2</v>
      </c>
      <c r="N143" s="55">
        <v>0.5</v>
      </c>
      <c r="O143" s="56" t="s">
        <v>58</v>
      </c>
      <c r="P143" s="56" t="s">
        <v>26</v>
      </c>
    </row>
    <row r="144" spans="1:16" ht="18.75" customHeight="1">
      <c r="A144" s="57" t="s">
        <v>28</v>
      </c>
      <c r="B144" s="32">
        <v>280</v>
      </c>
      <c r="C144" s="58">
        <f>SUM(C142:C143)</f>
        <v>7.61</v>
      </c>
      <c r="D144" s="58">
        <f>SUM(D142:D143)</f>
        <v>5.6</v>
      </c>
      <c r="E144" s="58">
        <f t="shared" ref="E144:N144" si="25">SUM(E142:E143)</f>
        <v>74.699999999999989</v>
      </c>
      <c r="F144" s="58">
        <f t="shared" si="25"/>
        <v>380.20000000000005</v>
      </c>
      <c r="G144" s="58">
        <f t="shared" si="25"/>
        <v>0</v>
      </c>
      <c r="H144" s="58">
        <f t="shared" si="25"/>
        <v>0</v>
      </c>
      <c r="I144" s="58">
        <f t="shared" si="25"/>
        <v>0</v>
      </c>
      <c r="J144" s="58">
        <f t="shared" si="25"/>
        <v>0</v>
      </c>
      <c r="K144" s="58">
        <f t="shared" si="25"/>
        <v>23</v>
      </c>
      <c r="L144" s="58">
        <f t="shared" si="25"/>
        <v>9.4</v>
      </c>
      <c r="M144" s="58">
        <f t="shared" si="25"/>
        <v>23.2</v>
      </c>
      <c r="N144" s="58">
        <f t="shared" si="25"/>
        <v>0.5</v>
      </c>
      <c r="O144" s="59" t="s">
        <v>29</v>
      </c>
      <c r="P144" s="59" t="s">
        <v>29</v>
      </c>
    </row>
    <row r="145" spans="1:16" ht="20.100000000000001" customHeight="1">
      <c r="A145" s="40" t="s">
        <v>32</v>
      </c>
      <c r="B145" s="41">
        <v>830</v>
      </c>
      <c r="C145" s="42">
        <f>C144+C140</f>
        <v>27.209999999999997</v>
      </c>
      <c r="D145" s="42">
        <f>D144+D140</f>
        <v>21.4</v>
      </c>
      <c r="E145" s="42">
        <f t="shared" ref="E145:N145" si="26">E144+E140</f>
        <v>153.54999999999998</v>
      </c>
      <c r="F145" s="42">
        <f t="shared" si="26"/>
        <v>882.2</v>
      </c>
      <c r="G145" s="42" t="e">
        <f t="shared" si="26"/>
        <v>#REF!</v>
      </c>
      <c r="H145" s="42" t="e">
        <f t="shared" si="26"/>
        <v>#REF!</v>
      </c>
      <c r="I145" s="42" t="e">
        <f t="shared" si="26"/>
        <v>#REF!</v>
      </c>
      <c r="J145" s="42" t="e">
        <f t="shared" si="26"/>
        <v>#REF!</v>
      </c>
      <c r="K145" s="42" t="e">
        <f t="shared" si="26"/>
        <v>#REF!</v>
      </c>
      <c r="L145" s="42" t="e">
        <f t="shared" si="26"/>
        <v>#REF!</v>
      </c>
      <c r="M145" s="42" t="e">
        <f t="shared" si="26"/>
        <v>#REF!</v>
      </c>
      <c r="N145" s="42" t="e">
        <f t="shared" si="26"/>
        <v>#REF!</v>
      </c>
      <c r="O145" s="43"/>
      <c r="P145" s="43"/>
    </row>
    <row r="146" spans="1:16" ht="20.100000000000001" customHeight="1">
      <c r="A146" s="61" t="s">
        <v>61</v>
      </c>
      <c r="B146" s="61"/>
      <c r="C146" s="61"/>
      <c r="D146" s="61"/>
      <c r="E146" s="61"/>
      <c r="F146" s="61"/>
      <c r="G146" s="62"/>
    </row>
    <row r="147" spans="1:16" ht="20.100000000000001" customHeight="1">
      <c r="A147" s="64" t="s">
        <v>62</v>
      </c>
      <c r="B147" s="65"/>
      <c r="C147" s="66" t="s">
        <v>63</v>
      </c>
      <c r="D147" s="66" t="s">
        <v>64</v>
      </c>
      <c r="E147" s="66" t="s">
        <v>65</v>
      </c>
      <c r="F147" s="66" t="s">
        <v>66</v>
      </c>
      <c r="G147" s="62"/>
    </row>
    <row r="148" spans="1:16" ht="20.100000000000001" customHeight="1">
      <c r="A148" s="64" t="s">
        <v>67</v>
      </c>
      <c r="B148" s="65"/>
      <c r="C148" s="67">
        <f>C145+C130+C116+C102+C87+C73+C59+C45+C30+C16</f>
        <v>259.63</v>
      </c>
      <c r="D148" s="67">
        <f>D145+D130+D116+D102+D87+D73+D59+D45+D30+D16</f>
        <v>264.40000000000003</v>
      </c>
      <c r="E148" s="67">
        <f>E145+E130+E116+E102+E87+E73+E59+E45+E30+E16</f>
        <v>1540.5800000000002</v>
      </c>
      <c r="F148" s="67">
        <f>F145+F130+F116+F102+F87+F73+F59+F45+F30+F16</f>
        <v>9507.64</v>
      </c>
      <c r="G148" s="68"/>
    </row>
    <row r="149" spans="1:16" ht="20.100000000000001" customHeight="1">
      <c r="A149" s="64" t="s">
        <v>68</v>
      </c>
      <c r="B149" s="65"/>
      <c r="C149" s="67">
        <f>C148/10</f>
        <v>25.963000000000001</v>
      </c>
      <c r="D149" s="67">
        <f>D148/10</f>
        <v>26.440000000000005</v>
      </c>
      <c r="E149" s="67">
        <f>E148/10</f>
        <v>154.05800000000002</v>
      </c>
      <c r="F149" s="67">
        <f>F148/10</f>
        <v>950.7639999999999</v>
      </c>
      <c r="G149" s="69"/>
      <c r="O149" s="63" t="s">
        <v>116</v>
      </c>
    </row>
    <row r="150" spans="1:16" ht="20.100000000000001" customHeight="1">
      <c r="A150" s="64" t="s">
        <v>69</v>
      </c>
      <c r="B150" s="65"/>
      <c r="C150" s="70">
        <v>1</v>
      </c>
      <c r="D150" s="70">
        <v>1</v>
      </c>
      <c r="E150" s="70">
        <v>4</v>
      </c>
      <c r="F150" s="67"/>
      <c r="G150" s="69"/>
    </row>
  </sheetData>
  <autoFilter ref="A3:H150">
    <filterColumn colId="2" showButton="0"/>
    <filterColumn colId="3" showButton="0"/>
    <filterColumn colId="6" showButton="0"/>
  </autoFilter>
  <mergeCells count="111">
    <mergeCell ref="A1:P1"/>
    <mergeCell ref="A2:P2"/>
    <mergeCell ref="A3:A4"/>
    <mergeCell ref="B3:B4"/>
    <mergeCell ref="C3:E3"/>
    <mergeCell ref="F3:F4"/>
    <mergeCell ref="G3:J3"/>
    <mergeCell ref="K3:N3"/>
    <mergeCell ref="O3:O4"/>
    <mergeCell ref="P3:P4"/>
    <mergeCell ref="A5:P5"/>
    <mergeCell ref="A17:P17"/>
    <mergeCell ref="A18:A19"/>
    <mergeCell ref="B18:B19"/>
    <mergeCell ref="C18:E18"/>
    <mergeCell ref="F18:F19"/>
    <mergeCell ref="G18:J18"/>
    <mergeCell ref="K18:N18"/>
    <mergeCell ref="O18:O19"/>
    <mergeCell ref="A12:P12"/>
    <mergeCell ref="P18:P19"/>
    <mergeCell ref="A20:P20"/>
    <mergeCell ref="A31:P31"/>
    <mergeCell ref="A32:A33"/>
    <mergeCell ref="B32:B33"/>
    <mergeCell ref="C32:E32"/>
    <mergeCell ref="F32:F33"/>
    <mergeCell ref="G32:J32"/>
    <mergeCell ref="K32:N32"/>
    <mergeCell ref="A26:P26"/>
    <mergeCell ref="K47:N47"/>
    <mergeCell ref="O47:O48"/>
    <mergeCell ref="P47:P48"/>
    <mergeCell ref="A49:P49"/>
    <mergeCell ref="A60:P60"/>
    <mergeCell ref="O32:O33"/>
    <mergeCell ref="P32:P33"/>
    <mergeCell ref="A34:P34"/>
    <mergeCell ref="A46:P46"/>
    <mergeCell ref="A47:A48"/>
    <mergeCell ref="B47:B48"/>
    <mergeCell ref="C47:E47"/>
    <mergeCell ref="F47:F48"/>
    <mergeCell ref="G47:J47"/>
    <mergeCell ref="A41:P41"/>
    <mergeCell ref="A55:P55"/>
    <mergeCell ref="A74:P74"/>
    <mergeCell ref="O61:O62"/>
    <mergeCell ref="P61:P62"/>
    <mergeCell ref="A63:P63"/>
    <mergeCell ref="A61:A62"/>
    <mergeCell ref="B61:B62"/>
    <mergeCell ref="C61:E61"/>
    <mergeCell ref="F61:F62"/>
    <mergeCell ref="G61:J61"/>
    <mergeCell ref="K61:N61"/>
    <mergeCell ref="A69:P69"/>
    <mergeCell ref="K89:N89"/>
    <mergeCell ref="O89:O90"/>
    <mergeCell ref="P89:P90"/>
    <mergeCell ref="A91:P91"/>
    <mergeCell ref="A103:P103"/>
    <mergeCell ref="O75:O76"/>
    <mergeCell ref="P75:P76"/>
    <mergeCell ref="A77:P77"/>
    <mergeCell ref="A88:P88"/>
    <mergeCell ref="A89:A90"/>
    <mergeCell ref="B89:B90"/>
    <mergeCell ref="C89:E89"/>
    <mergeCell ref="F89:F90"/>
    <mergeCell ref="G89:J89"/>
    <mergeCell ref="A75:A76"/>
    <mergeCell ref="B75:B76"/>
    <mergeCell ref="C75:E75"/>
    <mergeCell ref="F75:F76"/>
    <mergeCell ref="G75:J75"/>
    <mergeCell ref="K75:N75"/>
    <mergeCell ref="A83:P83"/>
    <mergeCell ref="A98:P98"/>
    <mergeCell ref="K118:N118"/>
    <mergeCell ref="O118:O119"/>
    <mergeCell ref="P118:P119"/>
    <mergeCell ref="A120:P120"/>
    <mergeCell ref="A131:P131"/>
    <mergeCell ref="O104:O105"/>
    <mergeCell ref="P104:P105"/>
    <mergeCell ref="A106:P106"/>
    <mergeCell ref="A117:P117"/>
    <mergeCell ref="A118:A119"/>
    <mergeCell ref="B118:B119"/>
    <mergeCell ref="C118:E118"/>
    <mergeCell ref="F118:F119"/>
    <mergeCell ref="G118:J118"/>
    <mergeCell ref="A104:A105"/>
    <mergeCell ref="B104:B105"/>
    <mergeCell ref="C104:E104"/>
    <mergeCell ref="F104:F105"/>
    <mergeCell ref="G104:J104"/>
    <mergeCell ref="K104:N104"/>
    <mergeCell ref="A112:P112"/>
    <mergeCell ref="A126:P126"/>
    <mergeCell ref="O132:O133"/>
    <mergeCell ref="P132:P133"/>
    <mergeCell ref="A134:P134"/>
    <mergeCell ref="A132:A133"/>
    <mergeCell ref="B132:B133"/>
    <mergeCell ref="C132:E132"/>
    <mergeCell ref="F132:F133"/>
    <mergeCell ref="G132:J132"/>
    <mergeCell ref="K132:N132"/>
    <mergeCell ref="A141:P141"/>
  </mergeCells>
  <pageMargins left="0.39370078740157483" right="0.39370078740157483" top="0.39370078740157483" bottom="0.39370078740157483" header="0.51181102362204722" footer="0.51181102362204722"/>
  <pageSetup paperSize="9" orientation="landscape" r:id="rId1"/>
  <rowBreaks count="1" manualBreakCount="1">
    <brk id="145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H29" sqref="H29"/>
    </sheetView>
  </sheetViews>
  <sheetFormatPr defaultRowHeight="9" customHeight="1"/>
  <cols>
    <col min="1" max="1" width="10.140625" style="2" customWidth="1"/>
    <col min="2" max="3" width="9.140625" style="2"/>
    <col min="4" max="4" width="22.140625" style="2" customWidth="1"/>
    <col min="5" max="5" width="35.28515625" style="2" customWidth="1"/>
    <col min="6" max="6" width="10.7109375" style="2" customWidth="1"/>
    <col min="7" max="256" width="9.140625" style="2"/>
    <col min="257" max="257" width="10.140625" style="2" customWidth="1"/>
    <col min="258" max="259" width="9.140625" style="2"/>
    <col min="260" max="260" width="22.140625" style="2" customWidth="1"/>
    <col min="261" max="261" width="35.28515625" style="2" customWidth="1"/>
    <col min="262" max="262" width="10.7109375" style="2" customWidth="1"/>
    <col min="263" max="512" width="9.140625" style="2"/>
    <col min="513" max="513" width="10.140625" style="2" customWidth="1"/>
    <col min="514" max="515" width="9.140625" style="2"/>
    <col min="516" max="516" width="22.140625" style="2" customWidth="1"/>
    <col min="517" max="517" width="35.28515625" style="2" customWidth="1"/>
    <col min="518" max="518" width="10.7109375" style="2" customWidth="1"/>
    <col min="519" max="768" width="9.140625" style="2"/>
    <col min="769" max="769" width="10.140625" style="2" customWidth="1"/>
    <col min="770" max="771" width="9.140625" style="2"/>
    <col min="772" max="772" width="22.140625" style="2" customWidth="1"/>
    <col min="773" max="773" width="35.28515625" style="2" customWidth="1"/>
    <col min="774" max="774" width="10.7109375" style="2" customWidth="1"/>
    <col min="775" max="1024" width="9.140625" style="2"/>
    <col min="1025" max="1025" width="10.140625" style="2" customWidth="1"/>
    <col min="1026" max="1027" width="9.140625" style="2"/>
    <col min="1028" max="1028" width="22.140625" style="2" customWidth="1"/>
    <col min="1029" max="1029" width="35.28515625" style="2" customWidth="1"/>
    <col min="1030" max="1030" width="10.7109375" style="2" customWidth="1"/>
    <col min="1031" max="1280" width="9.140625" style="2"/>
    <col min="1281" max="1281" width="10.140625" style="2" customWidth="1"/>
    <col min="1282" max="1283" width="9.140625" style="2"/>
    <col min="1284" max="1284" width="22.140625" style="2" customWidth="1"/>
    <col min="1285" max="1285" width="35.28515625" style="2" customWidth="1"/>
    <col min="1286" max="1286" width="10.7109375" style="2" customWidth="1"/>
    <col min="1287" max="1536" width="9.140625" style="2"/>
    <col min="1537" max="1537" width="10.140625" style="2" customWidth="1"/>
    <col min="1538" max="1539" width="9.140625" style="2"/>
    <col min="1540" max="1540" width="22.140625" style="2" customWidth="1"/>
    <col min="1541" max="1541" width="35.28515625" style="2" customWidth="1"/>
    <col min="1542" max="1542" width="10.7109375" style="2" customWidth="1"/>
    <col min="1543" max="1792" width="9.140625" style="2"/>
    <col min="1793" max="1793" width="10.140625" style="2" customWidth="1"/>
    <col min="1794" max="1795" width="9.140625" style="2"/>
    <col min="1796" max="1796" width="22.140625" style="2" customWidth="1"/>
    <col min="1797" max="1797" width="35.28515625" style="2" customWidth="1"/>
    <col min="1798" max="1798" width="10.7109375" style="2" customWidth="1"/>
    <col min="1799" max="2048" width="9.140625" style="2"/>
    <col min="2049" max="2049" width="10.140625" style="2" customWidth="1"/>
    <col min="2050" max="2051" width="9.140625" style="2"/>
    <col min="2052" max="2052" width="22.140625" style="2" customWidth="1"/>
    <col min="2053" max="2053" width="35.28515625" style="2" customWidth="1"/>
    <col min="2054" max="2054" width="10.7109375" style="2" customWidth="1"/>
    <col min="2055" max="2304" width="9.140625" style="2"/>
    <col min="2305" max="2305" width="10.140625" style="2" customWidth="1"/>
    <col min="2306" max="2307" width="9.140625" style="2"/>
    <col min="2308" max="2308" width="22.140625" style="2" customWidth="1"/>
    <col min="2309" max="2309" width="35.28515625" style="2" customWidth="1"/>
    <col min="2310" max="2310" width="10.7109375" style="2" customWidth="1"/>
    <col min="2311" max="2560" width="9.140625" style="2"/>
    <col min="2561" max="2561" width="10.140625" style="2" customWidth="1"/>
    <col min="2562" max="2563" width="9.140625" style="2"/>
    <col min="2564" max="2564" width="22.140625" style="2" customWidth="1"/>
    <col min="2565" max="2565" width="35.28515625" style="2" customWidth="1"/>
    <col min="2566" max="2566" width="10.7109375" style="2" customWidth="1"/>
    <col min="2567" max="2816" width="9.140625" style="2"/>
    <col min="2817" max="2817" width="10.140625" style="2" customWidth="1"/>
    <col min="2818" max="2819" width="9.140625" style="2"/>
    <col min="2820" max="2820" width="22.140625" style="2" customWidth="1"/>
    <col min="2821" max="2821" width="35.28515625" style="2" customWidth="1"/>
    <col min="2822" max="2822" width="10.7109375" style="2" customWidth="1"/>
    <col min="2823" max="3072" width="9.140625" style="2"/>
    <col min="3073" max="3073" width="10.140625" style="2" customWidth="1"/>
    <col min="3074" max="3075" width="9.140625" style="2"/>
    <col min="3076" max="3076" width="22.140625" style="2" customWidth="1"/>
    <col min="3077" max="3077" width="35.28515625" style="2" customWidth="1"/>
    <col min="3078" max="3078" width="10.7109375" style="2" customWidth="1"/>
    <col min="3079" max="3328" width="9.140625" style="2"/>
    <col min="3329" max="3329" width="10.140625" style="2" customWidth="1"/>
    <col min="3330" max="3331" width="9.140625" style="2"/>
    <col min="3332" max="3332" width="22.140625" style="2" customWidth="1"/>
    <col min="3333" max="3333" width="35.28515625" style="2" customWidth="1"/>
    <col min="3334" max="3334" width="10.7109375" style="2" customWidth="1"/>
    <col min="3335" max="3584" width="9.140625" style="2"/>
    <col min="3585" max="3585" width="10.140625" style="2" customWidth="1"/>
    <col min="3586" max="3587" width="9.140625" style="2"/>
    <col min="3588" max="3588" width="22.140625" style="2" customWidth="1"/>
    <col min="3589" max="3589" width="35.28515625" style="2" customWidth="1"/>
    <col min="3590" max="3590" width="10.7109375" style="2" customWidth="1"/>
    <col min="3591" max="3840" width="9.140625" style="2"/>
    <col min="3841" max="3841" width="10.140625" style="2" customWidth="1"/>
    <col min="3842" max="3843" width="9.140625" style="2"/>
    <col min="3844" max="3844" width="22.140625" style="2" customWidth="1"/>
    <col min="3845" max="3845" width="35.28515625" style="2" customWidth="1"/>
    <col min="3846" max="3846" width="10.7109375" style="2" customWidth="1"/>
    <col min="3847" max="4096" width="9.140625" style="2"/>
    <col min="4097" max="4097" width="10.140625" style="2" customWidth="1"/>
    <col min="4098" max="4099" width="9.140625" style="2"/>
    <col min="4100" max="4100" width="22.140625" style="2" customWidth="1"/>
    <col min="4101" max="4101" width="35.28515625" style="2" customWidth="1"/>
    <col min="4102" max="4102" width="10.7109375" style="2" customWidth="1"/>
    <col min="4103" max="4352" width="9.140625" style="2"/>
    <col min="4353" max="4353" width="10.140625" style="2" customWidth="1"/>
    <col min="4354" max="4355" width="9.140625" style="2"/>
    <col min="4356" max="4356" width="22.140625" style="2" customWidth="1"/>
    <col min="4357" max="4357" width="35.28515625" style="2" customWidth="1"/>
    <col min="4358" max="4358" width="10.7109375" style="2" customWidth="1"/>
    <col min="4359" max="4608" width="9.140625" style="2"/>
    <col min="4609" max="4609" width="10.140625" style="2" customWidth="1"/>
    <col min="4610" max="4611" width="9.140625" style="2"/>
    <col min="4612" max="4612" width="22.140625" style="2" customWidth="1"/>
    <col min="4613" max="4613" width="35.28515625" style="2" customWidth="1"/>
    <col min="4614" max="4614" width="10.7109375" style="2" customWidth="1"/>
    <col min="4615" max="4864" width="9.140625" style="2"/>
    <col min="4865" max="4865" width="10.140625" style="2" customWidth="1"/>
    <col min="4866" max="4867" width="9.140625" style="2"/>
    <col min="4868" max="4868" width="22.140625" style="2" customWidth="1"/>
    <col min="4869" max="4869" width="35.28515625" style="2" customWidth="1"/>
    <col min="4870" max="4870" width="10.7109375" style="2" customWidth="1"/>
    <col min="4871" max="5120" width="9.140625" style="2"/>
    <col min="5121" max="5121" width="10.140625" style="2" customWidth="1"/>
    <col min="5122" max="5123" width="9.140625" style="2"/>
    <col min="5124" max="5124" width="22.140625" style="2" customWidth="1"/>
    <col min="5125" max="5125" width="35.28515625" style="2" customWidth="1"/>
    <col min="5126" max="5126" width="10.7109375" style="2" customWidth="1"/>
    <col min="5127" max="5376" width="9.140625" style="2"/>
    <col min="5377" max="5377" width="10.140625" style="2" customWidth="1"/>
    <col min="5378" max="5379" width="9.140625" style="2"/>
    <col min="5380" max="5380" width="22.140625" style="2" customWidth="1"/>
    <col min="5381" max="5381" width="35.28515625" style="2" customWidth="1"/>
    <col min="5382" max="5382" width="10.7109375" style="2" customWidth="1"/>
    <col min="5383" max="5632" width="9.140625" style="2"/>
    <col min="5633" max="5633" width="10.140625" style="2" customWidth="1"/>
    <col min="5634" max="5635" width="9.140625" style="2"/>
    <col min="5636" max="5636" width="22.140625" style="2" customWidth="1"/>
    <col min="5637" max="5637" width="35.28515625" style="2" customWidth="1"/>
    <col min="5638" max="5638" width="10.7109375" style="2" customWidth="1"/>
    <col min="5639" max="5888" width="9.140625" style="2"/>
    <col min="5889" max="5889" width="10.140625" style="2" customWidth="1"/>
    <col min="5890" max="5891" width="9.140625" style="2"/>
    <col min="5892" max="5892" width="22.140625" style="2" customWidth="1"/>
    <col min="5893" max="5893" width="35.28515625" style="2" customWidth="1"/>
    <col min="5894" max="5894" width="10.7109375" style="2" customWidth="1"/>
    <col min="5895" max="6144" width="9.140625" style="2"/>
    <col min="6145" max="6145" width="10.140625" style="2" customWidth="1"/>
    <col min="6146" max="6147" width="9.140625" style="2"/>
    <col min="6148" max="6148" width="22.140625" style="2" customWidth="1"/>
    <col min="6149" max="6149" width="35.28515625" style="2" customWidth="1"/>
    <col min="6150" max="6150" width="10.7109375" style="2" customWidth="1"/>
    <col min="6151" max="6400" width="9.140625" style="2"/>
    <col min="6401" max="6401" width="10.140625" style="2" customWidth="1"/>
    <col min="6402" max="6403" width="9.140625" style="2"/>
    <col min="6404" max="6404" width="22.140625" style="2" customWidth="1"/>
    <col min="6405" max="6405" width="35.28515625" style="2" customWidth="1"/>
    <col min="6406" max="6406" width="10.7109375" style="2" customWidth="1"/>
    <col min="6407" max="6656" width="9.140625" style="2"/>
    <col min="6657" max="6657" width="10.140625" style="2" customWidth="1"/>
    <col min="6658" max="6659" width="9.140625" style="2"/>
    <col min="6660" max="6660" width="22.140625" style="2" customWidth="1"/>
    <col min="6661" max="6661" width="35.28515625" style="2" customWidth="1"/>
    <col min="6662" max="6662" width="10.7109375" style="2" customWidth="1"/>
    <col min="6663" max="6912" width="9.140625" style="2"/>
    <col min="6913" max="6913" width="10.140625" style="2" customWidth="1"/>
    <col min="6914" max="6915" width="9.140625" style="2"/>
    <col min="6916" max="6916" width="22.140625" style="2" customWidth="1"/>
    <col min="6917" max="6917" width="35.28515625" style="2" customWidth="1"/>
    <col min="6918" max="6918" width="10.7109375" style="2" customWidth="1"/>
    <col min="6919" max="7168" width="9.140625" style="2"/>
    <col min="7169" max="7169" width="10.140625" style="2" customWidth="1"/>
    <col min="7170" max="7171" width="9.140625" style="2"/>
    <col min="7172" max="7172" width="22.140625" style="2" customWidth="1"/>
    <col min="7173" max="7173" width="35.28515625" style="2" customWidth="1"/>
    <col min="7174" max="7174" width="10.7109375" style="2" customWidth="1"/>
    <col min="7175" max="7424" width="9.140625" style="2"/>
    <col min="7425" max="7425" width="10.140625" style="2" customWidth="1"/>
    <col min="7426" max="7427" width="9.140625" style="2"/>
    <col min="7428" max="7428" width="22.140625" style="2" customWidth="1"/>
    <col min="7429" max="7429" width="35.28515625" style="2" customWidth="1"/>
    <col min="7430" max="7430" width="10.7109375" style="2" customWidth="1"/>
    <col min="7431" max="7680" width="9.140625" style="2"/>
    <col min="7681" max="7681" width="10.140625" style="2" customWidth="1"/>
    <col min="7682" max="7683" width="9.140625" style="2"/>
    <col min="7684" max="7684" width="22.140625" style="2" customWidth="1"/>
    <col min="7685" max="7685" width="35.28515625" style="2" customWidth="1"/>
    <col min="7686" max="7686" width="10.7109375" style="2" customWidth="1"/>
    <col min="7687" max="7936" width="9.140625" style="2"/>
    <col min="7937" max="7937" width="10.140625" style="2" customWidth="1"/>
    <col min="7938" max="7939" width="9.140625" style="2"/>
    <col min="7940" max="7940" width="22.140625" style="2" customWidth="1"/>
    <col min="7941" max="7941" width="35.28515625" style="2" customWidth="1"/>
    <col min="7942" max="7942" width="10.7109375" style="2" customWidth="1"/>
    <col min="7943" max="8192" width="9.140625" style="2"/>
    <col min="8193" max="8193" width="10.140625" style="2" customWidth="1"/>
    <col min="8194" max="8195" width="9.140625" style="2"/>
    <col min="8196" max="8196" width="22.140625" style="2" customWidth="1"/>
    <col min="8197" max="8197" width="35.28515625" style="2" customWidth="1"/>
    <col min="8198" max="8198" width="10.7109375" style="2" customWidth="1"/>
    <col min="8199" max="8448" width="9.140625" style="2"/>
    <col min="8449" max="8449" width="10.140625" style="2" customWidth="1"/>
    <col min="8450" max="8451" width="9.140625" style="2"/>
    <col min="8452" max="8452" width="22.140625" style="2" customWidth="1"/>
    <col min="8453" max="8453" width="35.28515625" style="2" customWidth="1"/>
    <col min="8454" max="8454" width="10.7109375" style="2" customWidth="1"/>
    <col min="8455" max="8704" width="9.140625" style="2"/>
    <col min="8705" max="8705" width="10.140625" style="2" customWidth="1"/>
    <col min="8706" max="8707" width="9.140625" style="2"/>
    <col min="8708" max="8708" width="22.140625" style="2" customWidth="1"/>
    <col min="8709" max="8709" width="35.28515625" style="2" customWidth="1"/>
    <col min="8710" max="8710" width="10.7109375" style="2" customWidth="1"/>
    <col min="8711" max="8960" width="9.140625" style="2"/>
    <col min="8961" max="8961" width="10.140625" style="2" customWidth="1"/>
    <col min="8962" max="8963" width="9.140625" style="2"/>
    <col min="8964" max="8964" width="22.140625" style="2" customWidth="1"/>
    <col min="8965" max="8965" width="35.28515625" style="2" customWidth="1"/>
    <col min="8966" max="8966" width="10.7109375" style="2" customWidth="1"/>
    <col min="8967" max="9216" width="9.140625" style="2"/>
    <col min="9217" max="9217" width="10.140625" style="2" customWidth="1"/>
    <col min="9218" max="9219" width="9.140625" style="2"/>
    <col min="9220" max="9220" width="22.140625" style="2" customWidth="1"/>
    <col min="9221" max="9221" width="35.28515625" style="2" customWidth="1"/>
    <col min="9222" max="9222" width="10.7109375" style="2" customWidth="1"/>
    <col min="9223" max="9472" width="9.140625" style="2"/>
    <col min="9473" max="9473" width="10.140625" style="2" customWidth="1"/>
    <col min="9474" max="9475" width="9.140625" style="2"/>
    <col min="9476" max="9476" width="22.140625" style="2" customWidth="1"/>
    <col min="9477" max="9477" width="35.28515625" style="2" customWidth="1"/>
    <col min="9478" max="9478" width="10.7109375" style="2" customWidth="1"/>
    <col min="9479" max="9728" width="9.140625" style="2"/>
    <col min="9729" max="9729" width="10.140625" style="2" customWidth="1"/>
    <col min="9730" max="9731" width="9.140625" style="2"/>
    <col min="9732" max="9732" width="22.140625" style="2" customWidth="1"/>
    <col min="9733" max="9733" width="35.28515625" style="2" customWidth="1"/>
    <col min="9734" max="9734" width="10.7109375" style="2" customWidth="1"/>
    <col min="9735" max="9984" width="9.140625" style="2"/>
    <col min="9985" max="9985" width="10.140625" style="2" customWidth="1"/>
    <col min="9986" max="9987" width="9.140625" style="2"/>
    <col min="9988" max="9988" width="22.140625" style="2" customWidth="1"/>
    <col min="9989" max="9989" width="35.28515625" style="2" customWidth="1"/>
    <col min="9990" max="9990" width="10.7109375" style="2" customWidth="1"/>
    <col min="9991" max="10240" width="9.140625" style="2"/>
    <col min="10241" max="10241" width="10.140625" style="2" customWidth="1"/>
    <col min="10242" max="10243" width="9.140625" style="2"/>
    <col min="10244" max="10244" width="22.140625" style="2" customWidth="1"/>
    <col min="10245" max="10245" width="35.28515625" style="2" customWidth="1"/>
    <col min="10246" max="10246" width="10.7109375" style="2" customWidth="1"/>
    <col min="10247" max="10496" width="9.140625" style="2"/>
    <col min="10497" max="10497" width="10.140625" style="2" customWidth="1"/>
    <col min="10498" max="10499" width="9.140625" style="2"/>
    <col min="10500" max="10500" width="22.140625" style="2" customWidth="1"/>
    <col min="10501" max="10501" width="35.28515625" style="2" customWidth="1"/>
    <col min="10502" max="10502" width="10.7109375" style="2" customWidth="1"/>
    <col min="10503" max="10752" width="9.140625" style="2"/>
    <col min="10753" max="10753" width="10.140625" style="2" customWidth="1"/>
    <col min="10754" max="10755" width="9.140625" style="2"/>
    <col min="10756" max="10756" width="22.140625" style="2" customWidth="1"/>
    <col min="10757" max="10757" width="35.28515625" style="2" customWidth="1"/>
    <col min="10758" max="10758" width="10.7109375" style="2" customWidth="1"/>
    <col min="10759" max="11008" width="9.140625" style="2"/>
    <col min="11009" max="11009" width="10.140625" style="2" customWidth="1"/>
    <col min="11010" max="11011" width="9.140625" style="2"/>
    <col min="11012" max="11012" width="22.140625" style="2" customWidth="1"/>
    <col min="11013" max="11013" width="35.28515625" style="2" customWidth="1"/>
    <col min="11014" max="11014" width="10.7109375" style="2" customWidth="1"/>
    <col min="11015" max="11264" width="9.140625" style="2"/>
    <col min="11265" max="11265" width="10.140625" style="2" customWidth="1"/>
    <col min="11266" max="11267" width="9.140625" style="2"/>
    <col min="11268" max="11268" width="22.140625" style="2" customWidth="1"/>
    <col min="11269" max="11269" width="35.28515625" style="2" customWidth="1"/>
    <col min="11270" max="11270" width="10.7109375" style="2" customWidth="1"/>
    <col min="11271" max="11520" width="9.140625" style="2"/>
    <col min="11521" max="11521" width="10.140625" style="2" customWidth="1"/>
    <col min="11522" max="11523" width="9.140625" style="2"/>
    <col min="11524" max="11524" width="22.140625" style="2" customWidth="1"/>
    <col min="11525" max="11525" width="35.28515625" style="2" customWidth="1"/>
    <col min="11526" max="11526" width="10.7109375" style="2" customWidth="1"/>
    <col min="11527" max="11776" width="9.140625" style="2"/>
    <col min="11777" max="11777" width="10.140625" style="2" customWidth="1"/>
    <col min="11778" max="11779" width="9.140625" style="2"/>
    <col min="11780" max="11780" width="22.140625" style="2" customWidth="1"/>
    <col min="11781" max="11781" width="35.28515625" style="2" customWidth="1"/>
    <col min="11782" max="11782" width="10.7109375" style="2" customWidth="1"/>
    <col min="11783" max="12032" width="9.140625" style="2"/>
    <col min="12033" max="12033" width="10.140625" style="2" customWidth="1"/>
    <col min="12034" max="12035" width="9.140625" style="2"/>
    <col min="12036" max="12036" width="22.140625" style="2" customWidth="1"/>
    <col min="12037" max="12037" width="35.28515625" style="2" customWidth="1"/>
    <col min="12038" max="12038" width="10.7109375" style="2" customWidth="1"/>
    <col min="12039" max="12288" width="9.140625" style="2"/>
    <col min="12289" max="12289" width="10.140625" style="2" customWidth="1"/>
    <col min="12290" max="12291" width="9.140625" style="2"/>
    <col min="12292" max="12292" width="22.140625" style="2" customWidth="1"/>
    <col min="12293" max="12293" width="35.28515625" style="2" customWidth="1"/>
    <col min="12294" max="12294" width="10.7109375" style="2" customWidth="1"/>
    <col min="12295" max="12544" width="9.140625" style="2"/>
    <col min="12545" max="12545" width="10.140625" style="2" customWidth="1"/>
    <col min="12546" max="12547" width="9.140625" style="2"/>
    <col min="12548" max="12548" width="22.140625" style="2" customWidth="1"/>
    <col min="12549" max="12549" width="35.28515625" style="2" customWidth="1"/>
    <col min="12550" max="12550" width="10.7109375" style="2" customWidth="1"/>
    <col min="12551" max="12800" width="9.140625" style="2"/>
    <col min="12801" max="12801" width="10.140625" style="2" customWidth="1"/>
    <col min="12802" max="12803" width="9.140625" style="2"/>
    <col min="12804" max="12804" width="22.140625" style="2" customWidth="1"/>
    <col min="12805" max="12805" width="35.28515625" style="2" customWidth="1"/>
    <col min="12806" max="12806" width="10.7109375" style="2" customWidth="1"/>
    <col min="12807" max="13056" width="9.140625" style="2"/>
    <col min="13057" max="13057" width="10.140625" style="2" customWidth="1"/>
    <col min="13058" max="13059" width="9.140625" style="2"/>
    <col min="13060" max="13060" width="22.140625" style="2" customWidth="1"/>
    <col min="13061" max="13061" width="35.28515625" style="2" customWidth="1"/>
    <col min="13062" max="13062" width="10.7109375" style="2" customWidth="1"/>
    <col min="13063" max="13312" width="9.140625" style="2"/>
    <col min="13313" max="13313" width="10.140625" style="2" customWidth="1"/>
    <col min="13314" max="13315" width="9.140625" style="2"/>
    <col min="13316" max="13316" width="22.140625" style="2" customWidth="1"/>
    <col min="13317" max="13317" width="35.28515625" style="2" customWidth="1"/>
    <col min="13318" max="13318" width="10.7109375" style="2" customWidth="1"/>
    <col min="13319" max="13568" width="9.140625" style="2"/>
    <col min="13569" max="13569" width="10.140625" style="2" customWidth="1"/>
    <col min="13570" max="13571" width="9.140625" style="2"/>
    <col min="13572" max="13572" width="22.140625" style="2" customWidth="1"/>
    <col min="13573" max="13573" width="35.28515625" style="2" customWidth="1"/>
    <col min="13574" max="13574" width="10.7109375" style="2" customWidth="1"/>
    <col min="13575" max="13824" width="9.140625" style="2"/>
    <col min="13825" max="13825" width="10.140625" style="2" customWidth="1"/>
    <col min="13826" max="13827" width="9.140625" style="2"/>
    <col min="13828" max="13828" width="22.140625" style="2" customWidth="1"/>
    <col min="13829" max="13829" width="35.28515625" style="2" customWidth="1"/>
    <col min="13830" max="13830" width="10.7109375" style="2" customWidth="1"/>
    <col min="13831" max="14080" width="9.140625" style="2"/>
    <col min="14081" max="14081" width="10.140625" style="2" customWidth="1"/>
    <col min="14082" max="14083" width="9.140625" style="2"/>
    <col min="14084" max="14084" width="22.140625" style="2" customWidth="1"/>
    <col min="14085" max="14085" width="35.28515625" style="2" customWidth="1"/>
    <col min="14086" max="14086" width="10.7109375" style="2" customWidth="1"/>
    <col min="14087" max="14336" width="9.140625" style="2"/>
    <col min="14337" max="14337" width="10.140625" style="2" customWidth="1"/>
    <col min="14338" max="14339" width="9.140625" style="2"/>
    <col min="14340" max="14340" width="22.140625" style="2" customWidth="1"/>
    <col min="14341" max="14341" width="35.28515625" style="2" customWidth="1"/>
    <col min="14342" max="14342" width="10.7109375" style="2" customWidth="1"/>
    <col min="14343" max="14592" width="9.140625" style="2"/>
    <col min="14593" max="14593" width="10.140625" style="2" customWidth="1"/>
    <col min="14594" max="14595" width="9.140625" style="2"/>
    <col min="14596" max="14596" width="22.140625" style="2" customWidth="1"/>
    <col min="14597" max="14597" width="35.28515625" style="2" customWidth="1"/>
    <col min="14598" max="14598" width="10.7109375" style="2" customWidth="1"/>
    <col min="14599" max="14848" width="9.140625" style="2"/>
    <col min="14849" max="14849" width="10.140625" style="2" customWidth="1"/>
    <col min="14850" max="14851" width="9.140625" style="2"/>
    <col min="14852" max="14852" width="22.140625" style="2" customWidth="1"/>
    <col min="14853" max="14853" width="35.28515625" style="2" customWidth="1"/>
    <col min="14854" max="14854" width="10.7109375" style="2" customWidth="1"/>
    <col min="14855" max="15104" width="9.140625" style="2"/>
    <col min="15105" max="15105" width="10.140625" style="2" customWidth="1"/>
    <col min="15106" max="15107" width="9.140625" style="2"/>
    <col min="15108" max="15108" width="22.140625" style="2" customWidth="1"/>
    <col min="15109" max="15109" width="35.28515625" style="2" customWidth="1"/>
    <col min="15110" max="15110" width="10.7109375" style="2" customWidth="1"/>
    <col min="15111" max="15360" width="9.140625" style="2"/>
    <col min="15361" max="15361" width="10.140625" style="2" customWidth="1"/>
    <col min="15362" max="15363" width="9.140625" style="2"/>
    <col min="15364" max="15364" width="22.140625" style="2" customWidth="1"/>
    <col min="15365" max="15365" width="35.28515625" style="2" customWidth="1"/>
    <col min="15366" max="15366" width="10.7109375" style="2" customWidth="1"/>
    <col min="15367" max="15616" width="9.140625" style="2"/>
    <col min="15617" max="15617" width="10.140625" style="2" customWidth="1"/>
    <col min="15618" max="15619" width="9.140625" style="2"/>
    <col min="15620" max="15620" width="22.140625" style="2" customWidth="1"/>
    <col min="15621" max="15621" width="35.28515625" style="2" customWidth="1"/>
    <col min="15622" max="15622" width="10.7109375" style="2" customWidth="1"/>
    <col min="15623" max="15872" width="9.140625" style="2"/>
    <col min="15873" max="15873" width="10.140625" style="2" customWidth="1"/>
    <col min="15874" max="15875" width="9.140625" style="2"/>
    <col min="15876" max="15876" width="22.140625" style="2" customWidth="1"/>
    <col min="15877" max="15877" width="35.28515625" style="2" customWidth="1"/>
    <col min="15878" max="15878" width="10.7109375" style="2" customWidth="1"/>
    <col min="15879" max="16128" width="9.140625" style="2"/>
    <col min="16129" max="16129" width="10.140625" style="2" customWidth="1"/>
    <col min="16130" max="16131" width="9.140625" style="2"/>
    <col min="16132" max="16132" width="22.140625" style="2" customWidth="1"/>
    <col min="16133" max="16133" width="35.28515625" style="2" customWidth="1"/>
    <col min="16134" max="16134" width="10.7109375" style="2" customWidth="1"/>
    <col min="16135" max="16384" width="9.140625" style="2"/>
  </cols>
  <sheetData>
    <row r="1" spans="1:11" ht="7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12.75" hidden="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1" ht="17.850000000000001" customHeight="1">
      <c r="A3" s="4" t="s">
        <v>85</v>
      </c>
      <c r="B3" s="4"/>
      <c r="C3" s="4"/>
      <c r="D3" s="5"/>
      <c r="E3" s="5"/>
      <c r="F3" s="4" t="s">
        <v>86</v>
      </c>
      <c r="G3" s="4"/>
      <c r="H3" s="6"/>
      <c r="I3" s="5"/>
      <c r="J3" s="5"/>
      <c r="K3" s="4"/>
    </row>
    <row r="4" spans="1:11" ht="15.75" customHeight="1">
      <c r="A4" s="6" t="s">
        <v>102</v>
      </c>
      <c r="B4" s="6"/>
      <c r="C4" s="7"/>
      <c r="D4" s="7"/>
      <c r="E4" s="5"/>
      <c r="F4" s="15" t="s">
        <v>87</v>
      </c>
      <c r="G4" s="15"/>
      <c r="H4" s="15"/>
      <c r="I4" s="15"/>
      <c r="J4" s="5"/>
      <c r="K4" s="4"/>
    </row>
    <row r="5" spans="1:11" ht="15.75" customHeight="1">
      <c r="A5" s="22" t="s">
        <v>78</v>
      </c>
      <c r="B5" s="22"/>
      <c r="C5" s="22"/>
      <c r="D5" s="22"/>
      <c r="E5" s="5"/>
      <c r="F5" s="14" t="s">
        <v>88</v>
      </c>
      <c r="G5" s="14"/>
      <c r="H5" s="14"/>
      <c r="I5" s="14"/>
      <c r="J5" s="5"/>
      <c r="K5" s="4"/>
    </row>
    <row r="6" spans="1:11" ht="19.7" customHeight="1">
      <c r="A6" s="3"/>
      <c r="B6" s="3"/>
      <c r="C6" s="23"/>
      <c r="D6" s="23"/>
      <c r="E6" s="5"/>
      <c r="F6" s="5"/>
      <c r="G6" s="5"/>
      <c r="H6" s="6"/>
      <c r="I6" s="6"/>
      <c r="J6" s="3"/>
      <c r="K6" s="4"/>
    </row>
    <row r="7" spans="1:11" ht="17.850000000000001" customHeight="1">
      <c r="A7" s="3"/>
      <c r="B7" s="3"/>
      <c r="C7" s="3"/>
      <c r="D7" s="3"/>
      <c r="E7" s="3"/>
      <c r="F7" s="3"/>
      <c r="G7" s="3"/>
      <c r="H7" s="3"/>
      <c r="I7" s="3"/>
      <c r="J7" s="3"/>
      <c r="K7" s="4"/>
    </row>
    <row r="8" spans="1:11" ht="17.850000000000001" customHeight="1">
      <c r="A8" s="9"/>
      <c r="B8" s="9"/>
      <c r="C8" s="9"/>
      <c r="D8" s="9"/>
      <c r="E8" s="9"/>
      <c r="F8" s="9"/>
      <c r="G8" s="9"/>
      <c r="H8" s="9"/>
      <c r="I8" s="9"/>
      <c r="J8" s="9"/>
    </row>
    <row r="9" spans="1:11" ht="12.75" hidden="1" customHeight="1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1" ht="12.75" hidden="1" customHeight="1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1" ht="21" customHeight="1">
      <c r="C11" s="6"/>
      <c r="D11" s="6"/>
      <c r="E11" s="9"/>
      <c r="F11" s="9"/>
      <c r="G11" s="9"/>
      <c r="H11" s="9"/>
      <c r="I11" s="9"/>
      <c r="J11" s="9"/>
    </row>
    <row r="12" spans="1:11" ht="18" customHeight="1">
      <c r="A12" s="24"/>
      <c r="B12" s="24"/>
      <c r="C12" s="24"/>
      <c r="D12" s="24"/>
      <c r="E12" s="9"/>
      <c r="F12" s="9"/>
      <c r="G12" s="9"/>
      <c r="H12" s="9"/>
      <c r="I12" s="9"/>
      <c r="J12" s="9"/>
    </row>
    <row r="13" spans="1:11" ht="18.75" customHeight="1">
      <c r="A13" s="9"/>
      <c r="B13" s="9"/>
      <c r="D13" s="8"/>
      <c r="E13" s="10"/>
      <c r="F13" s="9"/>
      <c r="G13" s="9"/>
      <c r="H13" s="9"/>
      <c r="I13" s="9"/>
      <c r="J13" s="9"/>
    </row>
    <row r="14" spans="1:11" ht="17.850000000000001" customHeight="1">
      <c r="A14" s="11"/>
      <c r="B14" s="9"/>
      <c r="C14" s="20" t="s">
        <v>79</v>
      </c>
      <c r="D14" s="20"/>
      <c r="E14" s="20"/>
      <c r="F14" s="20"/>
      <c r="G14" s="12"/>
      <c r="H14" s="3"/>
      <c r="I14" s="9"/>
      <c r="J14" s="9"/>
    </row>
    <row r="15" spans="1:11" ht="17.850000000000001" customHeight="1">
      <c r="A15" s="11"/>
      <c r="B15" s="9"/>
      <c r="C15" s="20" t="s">
        <v>70</v>
      </c>
      <c r="D15" s="20"/>
      <c r="E15" s="20"/>
      <c r="F15" s="20"/>
      <c r="G15" s="12"/>
      <c r="H15" s="3"/>
      <c r="I15" s="9"/>
      <c r="J15" s="9"/>
    </row>
    <row r="16" spans="1:11" ht="18" customHeight="1">
      <c r="A16" s="11"/>
      <c r="B16" s="9"/>
      <c r="C16" s="20" t="s">
        <v>73</v>
      </c>
      <c r="D16" s="20"/>
      <c r="E16" s="20"/>
      <c r="F16" s="20"/>
      <c r="G16" s="12"/>
      <c r="H16" s="3"/>
      <c r="I16" s="3"/>
      <c r="J16" s="9"/>
    </row>
    <row r="17" spans="1:10" ht="17.850000000000001" customHeight="1">
      <c r="A17" s="11"/>
      <c r="B17" s="9"/>
      <c r="C17" s="20" t="s">
        <v>71</v>
      </c>
      <c r="D17" s="20"/>
      <c r="E17" s="20"/>
      <c r="F17" s="20"/>
      <c r="G17" s="13"/>
      <c r="H17" s="5"/>
      <c r="I17" s="3"/>
      <c r="J17" s="9"/>
    </row>
    <row r="18" spans="1:10" ht="17.850000000000001" customHeight="1">
      <c r="A18" s="11"/>
      <c r="B18" s="9"/>
      <c r="C18" s="20" t="s">
        <v>72</v>
      </c>
      <c r="D18" s="20"/>
      <c r="E18" s="20"/>
      <c r="F18" s="20"/>
      <c r="G18" s="13"/>
      <c r="H18" s="5"/>
      <c r="I18" s="3"/>
      <c r="J18" s="9"/>
    </row>
    <row r="19" spans="1:10" ht="17.850000000000001" customHeight="1">
      <c r="A19" s="11"/>
      <c r="B19" s="9"/>
      <c r="C19" s="20" t="s">
        <v>80</v>
      </c>
      <c r="D19" s="20"/>
      <c r="E19" s="20"/>
      <c r="F19" s="20"/>
      <c r="G19" s="13"/>
      <c r="H19" s="5"/>
      <c r="I19" s="3"/>
      <c r="J19" s="9"/>
    </row>
    <row r="20" spans="1:10" ht="17.850000000000001" customHeight="1">
      <c r="A20" s="11"/>
      <c r="B20" s="9"/>
      <c r="C20" s="21"/>
      <c r="D20" s="21"/>
      <c r="E20" s="21"/>
      <c r="F20" s="21"/>
      <c r="G20" s="13"/>
      <c r="H20" s="5"/>
      <c r="I20" s="3"/>
      <c r="J20" s="9"/>
    </row>
    <row r="21" spans="1:10" ht="17.850000000000001" customHeight="1">
      <c r="A21" s="11"/>
      <c r="B21" s="9"/>
      <c r="C21" s="5"/>
      <c r="D21" s="5"/>
      <c r="E21" s="5"/>
      <c r="F21" s="13"/>
      <c r="G21" s="5"/>
      <c r="H21" s="5"/>
      <c r="I21" s="3"/>
      <c r="J21" s="9"/>
    </row>
  </sheetData>
  <sheetProtection selectLockedCells="1" selectUnlockedCells="1"/>
  <mergeCells count="10">
    <mergeCell ref="C15:F15"/>
    <mergeCell ref="A5:D5"/>
    <mergeCell ref="C6:D6"/>
    <mergeCell ref="A12:D12"/>
    <mergeCell ref="C14:F14"/>
    <mergeCell ref="C16:F16"/>
    <mergeCell ref="C17:F17"/>
    <mergeCell ref="C18:F18"/>
    <mergeCell ref="C19:F19"/>
    <mergeCell ref="C20:F20"/>
  </mergeCells>
  <pageMargins left="0.98402777777777772" right="0.98402777777777772" top="0.98402777777777772" bottom="0.98402777777777772" header="0.51180555555555551" footer="0.51180555555555551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50"/>
  <sheetViews>
    <sheetView tabSelected="1" topLeftCell="A133" workbookViewId="0">
      <selection activeCell="U150" sqref="U150"/>
    </sheetView>
  </sheetViews>
  <sheetFormatPr defaultRowHeight="15"/>
  <cols>
    <col min="1" max="1" width="42.7109375" style="63" customWidth="1"/>
    <col min="2" max="2" width="7.42578125" style="63" customWidth="1"/>
    <col min="3" max="3" width="6.5703125" style="63" customWidth="1"/>
    <col min="4" max="4" width="7.140625" style="63" customWidth="1"/>
    <col min="5" max="5" width="7.7109375" style="63" customWidth="1"/>
    <col min="6" max="6" width="8.140625" style="63" customWidth="1"/>
    <col min="7" max="7" width="11.85546875" style="63" hidden="1" customWidth="1"/>
    <col min="8" max="8" width="12.5703125" style="63" hidden="1" customWidth="1"/>
    <col min="9" max="14" width="0" style="63" hidden="1" customWidth="1"/>
    <col min="15" max="15" width="7.42578125" style="63" customWidth="1"/>
    <col min="16" max="16" width="7.5703125" style="63" customWidth="1"/>
  </cols>
  <sheetData>
    <row r="1" spans="1:16" ht="30.75" customHeight="1">
      <c r="A1" s="25" t="s">
        <v>82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14.2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>
      <c r="A3" s="27" t="s">
        <v>1</v>
      </c>
      <c r="B3" s="27" t="s">
        <v>2</v>
      </c>
      <c r="C3" s="28" t="s">
        <v>3</v>
      </c>
      <c r="D3" s="29"/>
      <c r="E3" s="30"/>
      <c r="F3" s="27" t="s">
        <v>4</v>
      </c>
      <c r="G3" s="28" t="s">
        <v>5</v>
      </c>
      <c r="H3" s="29"/>
      <c r="I3" s="29"/>
      <c r="J3" s="30"/>
      <c r="K3" s="28" t="s">
        <v>6</v>
      </c>
      <c r="L3" s="29"/>
      <c r="M3" s="29"/>
      <c r="N3" s="30"/>
      <c r="O3" s="27" t="s">
        <v>7</v>
      </c>
      <c r="P3" s="27" t="s">
        <v>8</v>
      </c>
    </row>
    <row r="4" spans="1:16" ht="28.5" customHeight="1">
      <c r="A4" s="31"/>
      <c r="B4" s="31"/>
      <c r="C4" s="32" t="s">
        <v>9</v>
      </c>
      <c r="D4" s="32" t="s">
        <v>10</v>
      </c>
      <c r="E4" s="32" t="s">
        <v>11</v>
      </c>
      <c r="F4" s="31"/>
      <c r="G4" s="32" t="s">
        <v>12</v>
      </c>
      <c r="H4" s="32" t="s">
        <v>13</v>
      </c>
      <c r="I4" s="32" t="s">
        <v>14</v>
      </c>
      <c r="J4" s="32" t="s">
        <v>15</v>
      </c>
      <c r="K4" s="32" t="s">
        <v>16</v>
      </c>
      <c r="L4" s="32" t="s">
        <v>17</v>
      </c>
      <c r="M4" s="32" t="s">
        <v>18</v>
      </c>
      <c r="N4" s="32" t="s">
        <v>19</v>
      </c>
      <c r="O4" s="31"/>
      <c r="P4" s="31"/>
    </row>
    <row r="5" spans="1:16">
      <c r="A5" s="33" t="s">
        <v>20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6">
      <c r="A6" s="36" t="s">
        <v>21</v>
      </c>
      <c r="B6" s="37">
        <v>90</v>
      </c>
      <c r="C6" s="38">
        <v>8.6</v>
      </c>
      <c r="D6" s="38">
        <v>10.4</v>
      </c>
      <c r="E6" s="38">
        <v>6.8</v>
      </c>
      <c r="F6" s="38">
        <v>158.30000000000001</v>
      </c>
      <c r="G6" s="39">
        <v>0</v>
      </c>
      <c r="H6" s="39">
        <v>0.9</v>
      </c>
      <c r="I6" s="39">
        <v>0</v>
      </c>
      <c r="J6" s="39">
        <v>0.3</v>
      </c>
      <c r="K6" s="39">
        <v>20.8</v>
      </c>
      <c r="L6" s="39">
        <v>13.5</v>
      </c>
      <c r="M6" s="39">
        <v>78.8</v>
      </c>
      <c r="N6" s="39">
        <v>0.6</v>
      </c>
      <c r="O6" s="37" t="s">
        <v>22</v>
      </c>
      <c r="P6" s="37" t="s">
        <v>23</v>
      </c>
    </row>
    <row r="7" spans="1:16">
      <c r="A7" s="36" t="s">
        <v>92</v>
      </c>
      <c r="B7" s="37">
        <v>160</v>
      </c>
      <c r="C7" s="38">
        <v>4.9000000000000004</v>
      </c>
      <c r="D7" s="38">
        <v>5.34</v>
      </c>
      <c r="E7" s="38">
        <v>21.8</v>
      </c>
      <c r="F7" s="38">
        <v>155</v>
      </c>
      <c r="G7" s="39">
        <v>0.1</v>
      </c>
      <c r="H7" s="39">
        <v>0</v>
      </c>
      <c r="I7" s="39">
        <v>0</v>
      </c>
      <c r="J7" s="39">
        <v>0.9</v>
      </c>
      <c r="K7" s="39">
        <v>28.1</v>
      </c>
      <c r="L7" s="39">
        <v>26.5</v>
      </c>
      <c r="M7" s="39">
        <v>117.1</v>
      </c>
      <c r="N7" s="39">
        <v>2</v>
      </c>
      <c r="O7" s="37">
        <v>303</v>
      </c>
      <c r="P7" s="37">
        <v>2017</v>
      </c>
    </row>
    <row r="8" spans="1:16" ht="30">
      <c r="A8" s="36" t="s">
        <v>106</v>
      </c>
      <c r="B8" s="37">
        <v>60</v>
      </c>
      <c r="C8" s="38">
        <v>0.6</v>
      </c>
      <c r="D8" s="38">
        <v>0.1</v>
      </c>
      <c r="E8" s="38">
        <v>1.75</v>
      </c>
      <c r="F8" s="38">
        <v>13.2</v>
      </c>
      <c r="G8" s="39"/>
      <c r="H8" s="39"/>
      <c r="I8" s="39"/>
      <c r="J8" s="39"/>
      <c r="K8" s="39"/>
      <c r="L8" s="39"/>
      <c r="M8" s="39"/>
      <c r="N8" s="39"/>
      <c r="O8" s="37" t="s">
        <v>107</v>
      </c>
      <c r="P8" s="37">
        <v>2017</v>
      </c>
    </row>
    <row r="9" spans="1:16">
      <c r="A9" s="36" t="s">
        <v>75</v>
      </c>
      <c r="B9" s="37">
        <v>200</v>
      </c>
      <c r="C9" s="38">
        <v>0.2</v>
      </c>
      <c r="D9" s="38">
        <v>0</v>
      </c>
      <c r="E9" s="38">
        <v>15</v>
      </c>
      <c r="F9" s="38">
        <v>58</v>
      </c>
      <c r="G9" s="39">
        <v>0</v>
      </c>
      <c r="H9" s="39">
        <v>0</v>
      </c>
      <c r="I9" s="39">
        <v>0.2</v>
      </c>
      <c r="J9" s="39">
        <v>0</v>
      </c>
      <c r="K9" s="39">
        <v>9.9</v>
      </c>
      <c r="L9" s="39">
        <v>3.3</v>
      </c>
      <c r="M9" s="39">
        <v>0</v>
      </c>
      <c r="N9" s="39">
        <v>0.3</v>
      </c>
      <c r="O9" s="37">
        <v>685</v>
      </c>
      <c r="P9" s="37" t="s">
        <v>26</v>
      </c>
    </row>
    <row r="10" spans="1:16">
      <c r="A10" s="36" t="s">
        <v>109</v>
      </c>
      <c r="B10" s="37">
        <v>50</v>
      </c>
      <c r="C10" s="38">
        <v>3.9</v>
      </c>
      <c r="D10" s="38">
        <v>0.5</v>
      </c>
      <c r="E10" s="38">
        <v>24.1</v>
      </c>
      <c r="F10" s="38">
        <v>116.8</v>
      </c>
      <c r="G10" s="39">
        <v>0.1</v>
      </c>
      <c r="H10" s="39">
        <v>0</v>
      </c>
      <c r="I10" s="39">
        <v>0</v>
      </c>
      <c r="J10" s="39">
        <v>0.7</v>
      </c>
      <c r="K10" s="39">
        <v>7.3</v>
      </c>
      <c r="L10" s="39">
        <v>10.4</v>
      </c>
      <c r="M10" s="39">
        <v>26.5</v>
      </c>
      <c r="N10" s="39">
        <v>0.6</v>
      </c>
      <c r="O10" s="37" t="s">
        <v>27</v>
      </c>
      <c r="P10" s="37"/>
    </row>
    <row r="11" spans="1:16">
      <c r="A11" s="40" t="s">
        <v>28</v>
      </c>
      <c r="B11" s="41">
        <v>560</v>
      </c>
      <c r="C11" s="42">
        <f>C10+C9+C8+C7+C6</f>
        <v>18.2</v>
      </c>
      <c r="D11" s="42">
        <f>D10+D9+D8+D7+D6</f>
        <v>16.34</v>
      </c>
      <c r="E11" s="42">
        <f>E10+E9+E8+E7+E6</f>
        <v>69.45</v>
      </c>
      <c r="F11" s="42">
        <f>F10+F9+F8+F7+F6</f>
        <v>501.3</v>
      </c>
      <c r="G11" s="42">
        <f t="shared" ref="G11:N11" si="0">SUM(G6:G10)</f>
        <v>0.2</v>
      </c>
      <c r="H11" s="42">
        <f t="shared" si="0"/>
        <v>0.9</v>
      </c>
      <c r="I11" s="42">
        <f t="shared" si="0"/>
        <v>0.2</v>
      </c>
      <c r="J11" s="42">
        <f t="shared" si="0"/>
        <v>1.9</v>
      </c>
      <c r="K11" s="42">
        <f t="shared" si="0"/>
        <v>66.100000000000009</v>
      </c>
      <c r="L11" s="42">
        <f t="shared" si="0"/>
        <v>53.699999999999996</v>
      </c>
      <c r="M11" s="42">
        <f t="shared" si="0"/>
        <v>222.39999999999998</v>
      </c>
      <c r="N11" s="42">
        <f t="shared" si="0"/>
        <v>3.5</v>
      </c>
      <c r="O11" s="43"/>
      <c r="P11" s="43"/>
    </row>
    <row r="12" spans="1:16">
      <c r="A12" s="44" t="s">
        <v>117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6"/>
    </row>
    <row r="13" spans="1:16">
      <c r="A13" s="47" t="s">
        <v>84</v>
      </c>
      <c r="B13" s="48">
        <v>80</v>
      </c>
      <c r="C13" s="49">
        <v>6.7</v>
      </c>
      <c r="D13" s="49">
        <v>11.2</v>
      </c>
      <c r="E13" s="49">
        <v>42.5</v>
      </c>
      <c r="F13" s="49">
        <v>297.7</v>
      </c>
      <c r="G13" s="49">
        <v>0</v>
      </c>
      <c r="H13" s="50">
        <v>0</v>
      </c>
      <c r="I13" s="49">
        <v>0</v>
      </c>
      <c r="J13" s="50">
        <v>0</v>
      </c>
      <c r="K13" s="50">
        <v>0</v>
      </c>
      <c r="L13" s="50">
        <v>0</v>
      </c>
      <c r="M13" s="49">
        <v>0</v>
      </c>
      <c r="N13" s="50">
        <v>0</v>
      </c>
      <c r="O13" s="51"/>
      <c r="P13" s="51" t="s">
        <v>29</v>
      </c>
    </row>
    <row r="14" spans="1:16">
      <c r="A14" s="52" t="s">
        <v>30</v>
      </c>
      <c r="B14" s="53" t="s">
        <v>48</v>
      </c>
      <c r="C14" s="54">
        <v>0.1</v>
      </c>
      <c r="D14" s="54">
        <v>0</v>
      </c>
      <c r="E14" s="54">
        <v>28.2</v>
      </c>
      <c r="F14" s="54">
        <v>110.3</v>
      </c>
      <c r="G14" s="54">
        <v>0</v>
      </c>
      <c r="H14" s="55">
        <v>0</v>
      </c>
      <c r="I14" s="54">
        <v>0</v>
      </c>
      <c r="J14" s="55">
        <v>0</v>
      </c>
      <c r="K14" s="55">
        <v>13.5</v>
      </c>
      <c r="L14" s="55">
        <v>3.3</v>
      </c>
      <c r="M14" s="54">
        <v>6.9</v>
      </c>
      <c r="N14" s="55">
        <v>0.3</v>
      </c>
      <c r="O14" s="56" t="s">
        <v>31</v>
      </c>
      <c r="P14" s="56" t="s">
        <v>26</v>
      </c>
    </row>
    <row r="15" spans="1:16">
      <c r="A15" s="57" t="s">
        <v>28</v>
      </c>
      <c r="B15" s="32">
        <v>280</v>
      </c>
      <c r="C15" s="58">
        <f>SUM(C13:C14)</f>
        <v>6.8</v>
      </c>
      <c r="D15" s="58">
        <f>SUM(D13:D14)</f>
        <v>11.2</v>
      </c>
      <c r="E15" s="58">
        <f t="shared" ref="E15:N15" si="1">SUM(E13:E14)</f>
        <v>70.7</v>
      </c>
      <c r="F15" s="58">
        <f t="shared" si="1"/>
        <v>408</v>
      </c>
      <c r="G15" s="58">
        <f t="shared" si="1"/>
        <v>0</v>
      </c>
      <c r="H15" s="58">
        <f t="shared" si="1"/>
        <v>0</v>
      </c>
      <c r="I15" s="58">
        <f t="shared" si="1"/>
        <v>0</v>
      </c>
      <c r="J15" s="58">
        <f t="shared" si="1"/>
        <v>0</v>
      </c>
      <c r="K15" s="58">
        <f t="shared" si="1"/>
        <v>13.5</v>
      </c>
      <c r="L15" s="58">
        <f t="shared" si="1"/>
        <v>3.3</v>
      </c>
      <c r="M15" s="58">
        <f t="shared" si="1"/>
        <v>6.9</v>
      </c>
      <c r="N15" s="58">
        <f t="shared" si="1"/>
        <v>0.3</v>
      </c>
      <c r="O15" s="59" t="s">
        <v>29</v>
      </c>
      <c r="P15" s="59" t="s">
        <v>29</v>
      </c>
    </row>
    <row r="16" spans="1:16">
      <c r="A16" s="40" t="s">
        <v>32</v>
      </c>
      <c r="B16" s="41">
        <v>840</v>
      </c>
      <c r="C16" s="42">
        <f>C15+C11</f>
        <v>25</v>
      </c>
      <c r="D16" s="42">
        <f>D15+D11</f>
        <v>27.54</v>
      </c>
      <c r="E16" s="42">
        <f t="shared" ref="E16:N16" si="2">E15+E11</f>
        <v>140.15</v>
      </c>
      <c r="F16" s="42">
        <f t="shared" si="2"/>
        <v>909.3</v>
      </c>
      <c r="G16" s="42">
        <f t="shared" si="2"/>
        <v>0.2</v>
      </c>
      <c r="H16" s="42">
        <f t="shared" si="2"/>
        <v>0.9</v>
      </c>
      <c r="I16" s="42">
        <f t="shared" si="2"/>
        <v>0.2</v>
      </c>
      <c r="J16" s="42">
        <f t="shared" si="2"/>
        <v>1.9</v>
      </c>
      <c r="K16" s="42">
        <f t="shared" si="2"/>
        <v>79.600000000000009</v>
      </c>
      <c r="L16" s="42">
        <f t="shared" si="2"/>
        <v>56.999999999999993</v>
      </c>
      <c r="M16" s="42">
        <f t="shared" si="2"/>
        <v>229.29999999999998</v>
      </c>
      <c r="N16" s="42">
        <f t="shared" si="2"/>
        <v>3.8</v>
      </c>
      <c r="O16" s="43"/>
      <c r="P16" s="43"/>
    </row>
    <row r="17" spans="1:16">
      <c r="A17" s="60" t="s">
        <v>33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</row>
    <row r="18" spans="1:16">
      <c r="A18" s="27" t="s">
        <v>1</v>
      </c>
      <c r="B18" s="27" t="s">
        <v>2</v>
      </c>
      <c r="C18" s="28" t="s">
        <v>3</v>
      </c>
      <c r="D18" s="29"/>
      <c r="E18" s="30"/>
      <c r="F18" s="27" t="s">
        <v>4</v>
      </c>
      <c r="G18" s="28" t="s">
        <v>5</v>
      </c>
      <c r="H18" s="29"/>
      <c r="I18" s="29"/>
      <c r="J18" s="30"/>
      <c r="K18" s="28" t="s">
        <v>6</v>
      </c>
      <c r="L18" s="29"/>
      <c r="M18" s="29"/>
      <c r="N18" s="30"/>
      <c r="O18" s="27" t="s">
        <v>7</v>
      </c>
      <c r="P18" s="27" t="s">
        <v>8</v>
      </c>
    </row>
    <row r="19" spans="1:16" ht="28.5" customHeight="1">
      <c r="A19" s="31"/>
      <c r="B19" s="31"/>
      <c r="C19" s="32" t="s">
        <v>9</v>
      </c>
      <c r="D19" s="32" t="s">
        <v>10</v>
      </c>
      <c r="E19" s="32" t="s">
        <v>11</v>
      </c>
      <c r="F19" s="31"/>
      <c r="G19" s="32" t="s">
        <v>12</v>
      </c>
      <c r="H19" s="32" t="s">
        <v>13</v>
      </c>
      <c r="I19" s="32" t="s">
        <v>14</v>
      </c>
      <c r="J19" s="32" t="s">
        <v>15</v>
      </c>
      <c r="K19" s="32" t="s">
        <v>16</v>
      </c>
      <c r="L19" s="32" t="s">
        <v>17</v>
      </c>
      <c r="M19" s="32" t="s">
        <v>18</v>
      </c>
      <c r="N19" s="32" t="s">
        <v>19</v>
      </c>
      <c r="O19" s="31"/>
      <c r="P19" s="31"/>
    </row>
    <row r="20" spans="1:16">
      <c r="A20" s="33" t="s">
        <v>20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5"/>
    </row>
    <row r="21" spans="1:16" ht="30">
      <c r="A21" s="36" t="s">
        <v>99</v>
      </c>
      <c r="B21" s="37" t="s">
        <v>48</v>
      </c>
      <c r="C21" s="38">
        <v>11.4</v>
      </c>
      <c r="D21" s="38">
        <v>10.199999999999999</v>
      </c>
      <c r="E21" s="38">
        <v>34.700000000000003</v>
      </c>
      <c r="F21" s="38">
        <v>220.6</v>
      </c>
      <c r="G21" s="39">
        <v>0.1</v>
      </c>
      <c r="H21" s="39">
        <v>0.2</v>
      </c>
      <c r="I21" s="39">
        <v>0</v>
      </c>
      <c r="J21" s="39">
        <v>0.3</v>
      </c>
      <c r="K21" s="39">
        <v>104.3</v>
      </c>
      <c r="L21" s="39">
        <v>29.7</v>
      </c>
      <c r="M21" s="39">
        <v>121.8</v>
      </c>
      <c r="N21" s="39">
        <v>0.7</v>
      </c>
      <c r="O21" s="37" t="s">
        <v>53</v>
      </c>
      <c r="P21" s="37" t="s">
        <v>26</v>
      </c>
    </row>
    <row r="22" spans="1:16">
      <c r="A22" s="36" t="s">
        <v>96</v>
      </c>
      <c r="B22" s="37" t="s">
        <v>97</v>
      </c>
      <c r="C22" s="38">
        <v>2.36</v>
      </c>
      <c r="D22" s="38">
        <v>7.49</v>
      </c>
      <c r="E22" s="38">
        <v>14.89</v>
      </c>
      <c r="F22" s="38">
        <v>146</v>
      </c>
      <c r="G22" s="39">
        <v>0</v>
      </c>
      <c r="H22" s="39">
        <v>0</v>
      </c>
      <c r="I22" s="39">
        <v>0</v>
      </c>
      <c r="J22" s="39">
        <v>0.6</v>
      </c>
      <c r="K22" s="39">
        <v>8.6999999999999993</v>
      </c>
      <c r="L22" s="39">
        <v>10.199999999999999</v>
      </c>
      <c r="M22" s="39">
        <v>24.3</v>
      </c>
      <c r="N22" s="39">
        <v>0.8</v>
      </c>
      <c r="O22" s="37">
        <v>1</v>
      </c>
      <c r="P22" s="37">
        <v>2017</v>
      </c>
    </row>
    <row r="23" spans="1:16">
      <c r="A23" s="36" t="s">
        <v>76</v>
      </c>
      <c r="B23" s="37">
        <v>200</v>
      </c>
      <c r="C23" s="38">
        <v>0.3</v>
      </c>
      <c r="D23" s="38">
        <v>0</v>
      </c>
      <c r="E23" s="38">
        <v>15.2</v>
      </c>
      <c r="F23" s="38">
        <v>60</v>
      </c>
      <c r="G23" s="39">
        <v>0</v>
      </c>
      <c r="H23" s="39">
        <v>0.8</v>
      </c>
      <c r="I23" s="39">
        <v>0.2</v>
      </c>
      <c r="J23" s="39">
        <v>0</v>
      </c>
      <c r="K23" s="39">
        <v>11.7</v>
      </c>
      <c r="L23" s="39">
        <v>3.8</v>
      </c>
      <c r="M23" s="39">
        <v>1</v>
      </c>
      <c r="N23" s="39">
        <v>0.3</v>
      </c>
      <c r="O23" s="37">
        <v>686</v>
      </c>
      <c r="P23" s="37" t="s">
        <v>26</v>
      </c>
    </row>
    <row r="24" spans="1:16">
      <c r="A24" s="36" t="s">
        <v>110</v>
      </c>
      <c r="B24" s="37">
        <v>150</v>
      </c>
      <c r="C24" s="38">
        <v>0.6</v>
      </c>
      <c r="D24" s="38">
        <v>0.6</v>
      </c>
      <c r="E24" s="38">
        <v>14.3</v>
      </c>
      <c r="F24" s="38">
        <v>68.400000000000006</v>
      </c>
      <c r="G24" s="39">
        <v>0.1</v>
      </c>
      <c r="H24" s="39">
        <v>0</v>
      </c>
      <c r="I24" s="39">
        <v>0</v>
      </c>
      <c r="J24" s="39">
        <v>1</v>
      </c>
      <c r="K24" s="39">
        <v>10.4</v>
      </c>
      <c r="L24" s="39">
        <v>14.9</v>
      </c>
      <c r="M24" s="39">
        <v>37.799999999999997</v>
      </c>
      <c r="N24" s="39">
        <v>0.9</v>
      </c>
      <c r="O24" s="37" t="s">
        <v>94</v>
      </c>
      <c r="P24" s="37" t="s">
        <v>29</v>
      </c>
    </row>
    <row r="25" spans="1:16">
      <c r="A25" s="40" t="s">
        <v>28</v>
      </c>
      <c r="B25" s="41">
        <v>600</v>
      </c>
      <c r="C25" s="42">
        <f>SUM(C21:C24)</f>
        <v>14.66</v>
      </c>
      <c r="D25" s="42">
        <f>SUM(D21:D24)</f>
        <v>18.29</v>
      </c>
      <c r="E25" s="42">
        <f t="shared" ref="E25:N25" si="3">SUM(E21:E24)</f>
        <v>79.09</v>
      </c>
      <c r="F25" s="42">
        <f t="shared" si="3"/>
        <v>495</v>
      </c>
      <c r="G25" s="42">
        <f t="shared" si="3"/>
        <v>0.2</v>
      </c>
      <c r="H25" s="42">
        <f t="shared" si="3"/>
        <v>1</v>
      </c>
      <c r="I25" s="42">
        <f t="shared" si="3"/>
        <v>0.2</v>
      </c>
      <c r="J25" s="42">
        <f t="shared" si="3"/>
        <v>1.9</v>
      </c>
      <c r="K25" s="42">
        <f t="shared" si="3"/>
        <v>135.1</v>
      </c>
      <c r="L25" s="42">
        <f t="shared" si="3"/>
        <v>58.599999999999994</v>
      </c>
      <c r="M25" s="42">
        <f t="shared" si="3"/>
        <v>184.89999999999998</v>
      </c>
      <c r="N25" s="42">
        <f t="shared" si="3"/>
        <v>2.7</v>
      </c>
      <c r="O25" s="43"/>
      <c r="P25" s="43"/>
    </row>
    <row r="26" spans="1:16">
      <c r="A26" s="44" t="s">
        <v>117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6"/>
    </row>
    <row r="27" spans="1:16">
      <c r="A27" s="47" t="s">
        <v>83</v>
      </c>
      <c r="B27" s="48">
        <v>80</v>
      </c>
      <c r="C27" s="49">
        <v>7.11</v>
      </c>
      <c r="D27" s="49">
        <v>5.5</v>
      </c>
      <c r="E27" s="49">
        <v>47.3</v>
      </c>
      <c r="F27" s="49">
        <v>267.60000000000002</v>
      </c>
      <c r="G27" s="49">
        <v>0</v>
      </c>
      <c r="H27" s="50">
        <v>0</v>
      </c>
      <c r="I27" s="49">
        <v>0</v>
      </c>
      <c r="J27" s="50">
        <v>0</v>
      </c>
      <c r="K27" s="50">
        <v>0</v>
      </c>
      <c r="L27" s="50">
        <v>0</v>
      </c>
      <c r="M27" s="49">
        <v>0</v>
      </c>
      <c r="N27" s="50">
        <v>0</v>
      </c>
      <c r="O27" s="51"/>
      <c r="P27" s="51" t="s">
        <v>29</v>
      </c>
    </row>
    <row r="28" spans="1:16">
      <c r="A28" s="52" t="s">
        <v>38</v>
      </c>
      <c r="B28" s="53" t="s">
        <v>48</v>
      </c>
      <c r="C28" s="54">
        <v>2.2999999999999998</v>
      </c>
      <c r="D28" s="54">
        <v>1.3</v>
      </c>
      <c r="E28" s="54">
        <v>25.9</v>
      </c>
      <c r="F28" s="54">
        <v>123.5</v>
      </c>
      <c r="G28" s="54">
        <v>0</v>
      </c>
      <c r="H28" s="55">
        <v>0.1</v>
      </c>
      <c r="I28" s="54">
        <v>0</v>
      </c>
      <c r="J28" s="55">
        <v>0</v>
      </c>
      <c r="K28" s="55">
        <v>65.099999999999994</v>
      </c>
      <c r="L28" s="55">
        <v>17.899999999999999</v>
      </c>
      <c r="M28" s="54">
        <v>61.4</v>
      </c>
      <c r="N28" s="55">
        <v>0.7</v>
      </c>
      <c r="O28" s="56" t="s">
        <v>39</v>
      </c>
      <c r="P28" s="56" t="s">
        <v>25</v>
      </c>
    </row>
    <row r="29" spans="1:16">
      <c r="A29" s="57" t="s">
        <v>28</v>
      </c>
      <c r="B29" s="32">
        <v>280</v>
      </c>
      <c r="C29" s="58">
        <f>SUM(C27:C28)</f>
        <v>9.41</v>
      </c>
      <c r="D29" s="58">
        <f>SUM(D27:D28)</f>
        <v>6.8</v>
      </c>
      <c r="E29" s="58">
        <f t="shared" ref="E29:N29" si="4">SUM(E27:E28)</f>
        <v>73.199999999999989</v>
      </c>
      <c r="F29" s="58">
        <f t="shared" si="4"/>
        <v>391.1</v>
      </c>
      <c r="G29" s="58">
        <f t="shared" si="4"/>
        <v>0</v>
      </c>
      <c r="H29" s="58">
        <f t="shared" si="4"/>
        <v>0.1</v>
      </c>
      <c r="I29" s="58">
        <f t="shared" si="4"/>
        <v>0</v>
      </c>
      <c r="J29" s="58">
        <f t="shared" si="4"/>
        <v>0</v>
      </c>
      <c r="K29" s="58">
        <f t="shared" si="4"/>
        <v>65.099999999999994</v>
      </c>
      <c r="L29" s="58">
        <f t="shared" si="4"/>
        <v>17.899999999999999</v>
      </c>
      <c r="M29" s="58">
        <f t="shared" si="4"/>
        <v>61.4</v>
      </c>
      <c r="N29" s="58">
        <f t="shared" si="4"/>
        <v>0.7</v>
      </c>
      <c r="O29" s="59" t="s">
        <v>29</v>
      </c>
      <c r="P29" s="59" t="s">
        <v>29</v>
      </c>
    </row>
    <row r="30" spans="1:16">
      <c r="A30" s="40" t="s">
        <v>32</v>
      </c>
      <c r="B30" s="41">
        <v>880</v>
      </c>
      <c r="C30" s="42">
        <f>C29+C25</f>
        <v>24.07</v>
      </c>
      <c r="D30" s="42">
        <f>D29+D25</f>
        <v>25.09</v>
      </c>
      <c r="E30" s="42">
        <f t="shared" ref="E30:N30" si="5">E29+E25</f>
        <v>152.29</v>
      </c>
      <c r="F30" s="42">
        <f t="shared" si="5"/>
        <v>886.1</v>
      </c>
      <c r="G30" s="42">
        <f t="shared" si="5"/>
        <v>0.2</v>
      </c>
      <c r="H30" s="42">
        <f t="shared" si="5"/>
        <v>1.1000000000000001</v>
      </c>
      <c r="I30" s="42">
        <f t="shared" si="5"/>
        <v>0.2</v>
      </c>
      <c r="J30" s="42">
        <f t="shared" si="5"/>
        <v>1.9</v>
      </c>
      <c r="K30" s="42">
        <f t="shared" si="5"/>
        <v>200.2</v>
      </c>
      <c r="L30" s="42">
        <f t="shared" si="5"/>
        <v>76.5</v>
      </c>
      <c r="M30" s="42">
        <f t="shared" si="5"/>
        <v>246.29999999999998</v>
      </c>
      <c r="N30" s="42">
        <f t="shared" si="5"/>
        <v>3.4000000000000004</v>
      </c>
      <c r="O30" s="43"/>
      <c r="P30" s="43"/>
    </row>
    <row r="31" spans="1:16">
      <c r="A31" s="60" t="s">
        <v>40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</row>
    <row r="32" spans="1:16">
      <c r="A32" s="27" t="s">
        <v>1</v>
      </c>
      <c r="B32" s="27" t="s">
        <v>2</v>
      </c>
      <c r="C32" s="28" t="s">
        <v>3</v>
      </c>
      <c r="D32" s="29"/>
      <c r="E32" s="30"/>
      <c r="F32" s="27" t="s">
        <v>4</v>
      </c>
      <c r="G32" s="28" t="s">
        <v>5</v>
      </c>
      <c r="H32" s="29"/>
      <c r="I32" s="29"/>
      <c r="J32" s="30"/>
      <c r="K32" s="28" t="s">
        <v>6</v>
      </c>
      <c r="L32" s="29"/>
      <c r="M32" s="29"/>
      <c r="N32" s="30"/>
      <c r="O32" s="27" t="s">
        <v>7</v>
      </c>
      <c r="P32" s="27" t="s">
        <v>8</v>
      </c>
    </row>
    <row r="33" spans="1:16" ht="32.25" customHeight="1">
      <c r="A33" s="31"/>
      <c r="B33" s="31"/>
      <c r="C33" s="32" t="s">
        <v>9</v>
      </c>
      <c r="D33" s="32" t="s">
        <v>10</v>
      </c>
      <c r="E33" s="32" t="s">
        <v>11</v>
      </c>
      <c r="F33" s="31"/>
      <c r="G33" s="32" t="s">
        <v>12</v>
      </c>
      <c r="H33" s="32" t="s">
        <v>13</v>
      </c>
      <c r="I33" s="32" t="s">
        <v>14</v>
      </c>
      <c r="J33" s="32" t="s">
        <v>15</v>
      </c>
      <c r="K33" s="32" t="s">
        <v>16</v>
      </c>
      <c r="L33" s="32" t="s">
        <v>17</v>
      </c>
      <c r="M33" s="32" t="s">
        <v>18</v>
      </c>
      <c r="N33" s="32" t="s">
        <v>19</v>
      </c>
      <c r="O33" s="31"/>
      <c r="P33" s="31"/>
    </row>
    <row r="34" spans="1:16">
      <c r="A34" s="33" t="s">
        <v>20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</row>
    <row r="35" spans="1:16" ht="30">
      <c r="A35" s="36" t="s">
        <v>81</v>
      </c>
      <c r="B35" s="37">
        <v>90</v>
      </c>
      <c r="C35" s="38">
        <v>10.9</v>
      </c>
      <c r="D35" s="38">
        <v>10.3</v>
      </c>
      <c r="E35" s="38">
        <v>12</v>
      </c>
      <c r="F35" s="38">
        <v>182.5</v>
      </c>
      <c r="G35" s="39">
        <v>0</v>
      </c>
      <c r="H35" s="39">
        <v>6.2</v>
      </c>
      <c r="I35" s="39">
        <v>0</v>
      </c>
      <c r="J35" s="39">
        <v>0.5</v>
      </c>
      <c r="K35" s="39">
        <v>45.9</v>
      </c>
      <c r="L35" s="39">
        <v>28</v>
      </c>
      <c r="M35" s="39">
        <v>142.30000000000001</v>
      </c>
      <c r="N35" s="39">
        <v>2.2000000000000002</v>
      </c>
      <c r="O35" s="37">
        <v>455</v>
      </c>
      <c r="P35" s="37">
        <v>2004</v>
      </c>
    </row>
    <row r="36" spans="1:16">
      <c r="A36" s="36" t="s">
        <v>43</v>
      </c>
      <c r="B36" s="37" t="s">
        <v>44</v>
      </c>
      <c r="C36" s="38">
        <v>5.0999999999999996</v>
      </c>
      <c r="D36" s="38">
        <v>9.15</v>
      </c>
      <c r="E36" s="38">
        <v>34.200000000000003</v>
      </c>
      <c r="F36" s="38">
        <v>244.5</v>
      </c>
      <c r="G36" s="39">
        <v>0.1</v>
      </c>
      <c r="H36" s="39">
        <v>0</v>
      </c>
      <c r="I36" s="39">
        <v>0.1</v>
      </c>
      <c r="J36" s="39">
        <v>1</v>
      </c>
      <c r="K36" s="39">
        <v>16</v>
      </c>
      <c r="L36" s="39">
        <v>20.5</v>
      </c>
      <c r="M36" s="39">
        <v>54.6</v>
      </c>
      <c r="N36" s="39">
        <v>1.2</v>
      </c>
      <c r="O36" s="37" t="s">
        <v>45</v>
      </c>
      <c r="P36" s="37" t="s">
        <v>26</v>
      </c>
    </row>
    <row r="37" spans="1:16" ht="30">
      <c r="A37" s="36" t="s">
        <v>106</v>
      </c>
      <c r="B37" s="37">
        <v>60</v>
      </c>
      <c r="C37" s="38">
        <v>0.6</v>
      </c>
      <c r="D37" s="38">
        <v>0.1</v>
      </c>
      <c r="E37" s="38">
        <v>1.75</v>
      </c>
      <c r="F37" s="38">
        <v>13.2</v>
      </c>
      <c r="G37" s="39"/>
      <c r="H37" s="39"/>
      <c r="I37" s="39"/>
      <c r="J37" s="39"/>
      <c r="K37" s="39"/>
      <c r="L37" s="39"/>
      <c r="M37" s="39"/>
      <c r="N37" s="39"/>
      <c r="O37" s="37" t="s">
        <v>107</v>
      </c>
      <c r="P37" s="37">
        <v>2017</v>
      </c>
    </row>
    <row r="38" spans="1:16">
      <c r="A38" s="36" t="s">
        <v>114</v>
      </c>
      <c r="B38" s="37">
        <v>200</v>
      </c>
      <c r="C38" s="38">
        <v>0.2</v>
      </c>
      <c r="D38" s="38">
        <v>0</v>
      </c>
      <c r="E38" s="38">
        <v>15</v>
      </c>
      <c r="F38" s="38">
        <v>58</v>
      </c>
      <c r="G38" s="39">
        <v>0</v>
      </c>
      <c r="H38" s="39">
        <v>0</v>
      </c>
      <c r="I38" s="39">
        <v>0.2</v>
      </c>
      <c r="J38" s="39">
        <v>0</v>
      </c>
      <c r="K38" s="39">
        <v>9.9</v>
      </c>
      <c r="L38" s="39">
        <v>3.3</v>
      </c>
      <c r="M38" s="39">
        <v>0</v>
      </c>
      <c r="N38" s="39">
        <v>0.3</v>
      </c>
      <c r="O38" s="37" t="s">
        <v>115</v>
      </c>
      <c r="P38" s="37" t="s">
        <v>26</v>
      </c>
    </row>
    <row r="39" spans="1:16">
      <c r="A39" s="36" t="s">
        <v>111</v>
      </c>
      <c r="B39" s="37">
        <v>50</v>
      </c>
      <c r="C39" s="38">
        <v>3.3</v>
      </c>
      <c r="D39" s="38">
        <v>0.6</v>
      </c>
      <c r="E39" s="38">
        <v>17.100000000000001</v>
      </c>
      <c r="F39" s="38">
        <v>90.5</v>
      </c>
      <c r="G39" s="39">
        <v>0</v>
      </c>
      <c r="H39" s="39">
        <v>0</v>
      </c>
      <c r="I39" s="39">
        <v>0</v>
      </c>
      <c r="J39" s="39">
        <v>0.6</v>
      </c>
      <c r="K39" s="39">
        <v>6.2</v>
      </c>
      <c r="L39" s="39">
        <v>8.9</v>
      </c>
      <c r="M39" s="39">
        <v>22.7</v>
      </c>
      <c r="N39" s="39">
        <v>0.5</v>
      </c>
      <c r="O39" s="37" t="s">
        <v>89</v>
      </c>
      <c r="P39" s="37"/>
    </row>
    <row r="40" spans="1:16">
      <c r="A40" s="40" t="s">
        <v>28</v>
      </c>
      <c r="B40" s="41">
        <v>550</v>
      </c>
      <c r="C40" s="42">
        <f>C39+C38+C37+C36+C35</f>
        <v>20.100000000000001</v>
      </c>
      <c r="D40" s="42">
        <f>D39+D38+D37+D36+D35</f>
        <v>20.149999999999999</v>
      </c>
      <c r="E40" s="42">
        <f>E39+E38+E37+E36+E35</f>
        <v>80.050000000000011</v>
      </c>
      <c r="F40" s="42">
        <f>F39+F38+F37+F36+F35</f>
        <v>588.70000000000005</v>
      </c>
      <c r="G40" s="42">
        <f t="shared" ref="G40:N40" si="6">SUM(G35:G39)</f>
        <v>0.1</v>
      </c>
      <c r="H40" s="42">
        <f t="shared" si="6"/>
        <v>6.2</v>
      </c>
      <c r="I40" s="42">
        <f t="shared" si="6"/>
        <v>0.30000000000000004</v>
      </c>
      <c r="J40" s="42">
        <f t="shared" si="6"/>
        <v>2.1</v>
      </c>
      <c r="K40" s="42">
        <f t="shared" si="6"/>
        <v>78</v>
      </c>
      <c r="L40" s="42">
        <f t="shared" si="6"/>
        <v>60.699999999999996</v>
      </c>
      <c r="M40" s="42">
        <f t="shared" si="6"/>
        <v>219.6</v>
      </c>
      <c r="N40" s="42">
        <f t="shared" si="6"/>
        <v>4.2</v>
      </c>
      <c r="O40" s="43"/>
      <c r="P40" s="43"/>
    </row>
    <row r="41" spans="1:16">
      <c r="A41" s="44" t="s">
        <v>117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6"/>
    </row>
    <row r="42" spans="1:16">
      <c r="A42" s="47" t="s">
        <v>46</v>
      </c>
      <c r="B42" s="48">
        <v>80</v>
      </c>
      <c r="C42" s="49">
        <v>6.46</v>
      </c>
      <c r="D42" s="49">
        <v>6.4</v>
      </c>
      <c r="E42" s="49">
        <v>61.98</v>
      </c>
      <c r="F42" s="49">
        <v>332.66</v>
      </c>
      <c r="G42" s="49">
        <v>0</v>
      </c>
      <c r="H42" s="50">
        <v>0</v>
      </c>
      <c r="I42" s="49">
        <v>0</v>
      </c>
      <c r="J42" s="50">
        <v>0</v>
      </c>
      <c r="K42" s="50">
        <v>0</v>
      </c>
      <c r="L42" s="50">
        <v>0</v>
      </c>
      <c r="M42" s="49">
        <v>0</v>
      </c>
      <c r="N42" s="50">
        <v>0</v>
      </c>
      <c r="O42" s="51"/>
      <c r="P42" s="51" t="s">
        <v>29</v>
      </c>
    </row>
    <row r="43" spans="1:16">
      <c r="A43" s="52" t="s">
        <v>77</v>
      </c>
      <c r="B43" s="53" t="s">
        <v>48</v>
      </c>
      <c r="C43" s="54">
        <v>0.2</v>
      </c>
      <c r="D43" s="54">
        <v>0.2</v>
      </c>
      <c r="E43" s="54">
        <v>27.5</v>
      </c>
      <c r="F43" s="54">
        <v>112.7</v>
      </c>
      <c r="G43" s="54">
        <v>0</v>
      </c>
      <c r="H43" s="55">
        <v>1.6</v>
      </c>
      <c r="I43" s="54">
        <v>0</v>
      </c>
      <c r="J43" s="55">
        <v>0.1</v>
      </c>
      <c r="K43" s="55">
        <v>13.3</v>
      </c>
      <c r="L43" s="55">
        <v>4.7</v>
      </c>
      <c r="M43" s="54">
        <v>4</v>
      </c>
      <c r="N43" s="55">
        <v>0.9</v>
      </c>
      <c r="O43" s="56"/>
      <c r="P43" s="56"/>
    </row>
    <row r="44" spans="1:16">
      <c r="A44" s="57" t="s">
        <v>28</v>
      </c>
      <c r="B44" s="32">
        <v>280</v>
      </c>
      <c r="C44" s="58">
        <f>SUM(C42:C43)</f>
        <v>6.66</v>
      </c>
      <c r="D44" s="58">
        <f>SUM(D42:D43)</f>
        <v>6.6000000000000005</v>
      </c>
      <c r="E44" s="58">
        <f t="shared" ref="E44:N44" si="7">SUM(E42:E43)</f>
        <v>89.47999999999999</v>
      </c>
      <c r="F44" s="58">
        <f t="shared" si="7"/>
        <v>445.36</v>
      </c>
      <c r="G44" s="58">
        <f t="shared" si="7"/>
        <v>0</v>
      </c>
      <c r="H44" s="58">
        <f t="shared" si="7"/>
        <v>1.6</v>
      </c>
      <c r="I44" s="58">
        <f t="shared" si="7"/>
        <v>0</v>
      </c>
      <c r="J44" s="58">
        <f t="shared" si="7"/>
        <v>0.1</v>
      </c>
      <c r="K44" s="58">
        <f t="shared" si="7"/>
        <v>13.3</v>
      </c>
      <c r="L44" s="58">
        <f t="shared" si="7"/>
        <v>4.7</v>
      </c>
      <c r="M44" s="58">
        <f t="shared" si="7"/>
        <v>4</v>
      </c>
      <c r="N44" s="58">
        <f t="shared" si="7"/>
        <v>0.9</v>
      </c>
      <c r="O44" s="59" t="s">
        <v>29</v>
      </c>
      <c r="P44" s="59" t="s">
        <v>29</v>
      </c>
    </row>
    <row r="45" spans="1:16">
      <c r="A45" s="40" t="s">
        <v>32</v>
      </c>
      <c r="B45" s="41">
        <v>830</v>
      </c>
      <c r="C45" s="42">
        <f>C44+C40</f>
        <v>26.76</v>
      </c>
      <c r="D45" s="42">
        <f>D44+D40</f>
        <v>26.75</v>
      </c>
      <c r="E45" s="42">
        <f t="shared" ref="E45:N45" si="8">E44+E40</f>
        <v>169.53</v>
      </c>
      <c r="F45" s="42">
        <f t="shared" si="8"/>
        <v>1034.06</v>
      </c>
      <c r="G45" s="42">
        <f t="shared" si="8"/>
        <v>0.1</v>
      </c>
      <c r="H45" s="42">
        <f t="shared" si="8"/>
        <v>7.8000000000000007</v>
      </c>
      <c r="I45" s="42">
        <f t="shared" si="8"/>
        <v>0.30000000000000004</v>
      </c>
      <c r="J45" s="42">
        <f t="shared" si="8"/>
        <v>2.2000000000000002</v>
      </c>
      <c r="K45" s="42">
        <f t="shared" si="8"/>
        <v>91.3</v>
      </c>
      <c r="L45" s="42">
        <f t="shared" si="8"/>
        <v>65.399999999999991</v>
      </c>
      <c r="M45" s="42">
        <f t="shared" si="8"/>
        <v>223.6</v>
      </c>
      <c r="N45" s="42">
        <f t="shared" si="8"/>
        <v>5.1000000000000005</v>
      </c>
      <c r="O45" s="43"/>
      <c r="P45" s="43"/>
    </row>
    <row r="46" spans="1:16">
      <c r="A46" s="26" t="s">
        <v>47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1:16">
      <c r="A47" s="27" t="s">
        <v>1</v>
      </c>
      <c r="B47" s="27" t="s">
        <v>2</v>
      </c>
      <c r="C47" s="28" t="s">
        <v>3</v>
      </c>
      <c r="D47" s="29"/>
      <c r="E47" s="30"/>
      <c r="F47" s="27" t="s">
        <v>4</v>
      </c>
      <c r="G47" s="28" t="s">
        <v>5</v>
      </c>
      <c r="H47" s="29"/>
      <c r="I47" s="29"/>
      <c r="J47" s="30"/>
      <c r="K47" s="28" t="s">
        <v>6</v>
      </c>
      <c r="L47" s="29"/>
      <c r="M47" s="29"/>
      <c r="N47" s="30"/>
      <c r="O47" s="27" t="s">
        <v>7</v>
      </c>
      <c r="P47" s="27" t="s">
        <v>8</v>
      </c>
    </row>
    <row r="48" spans="1:16" ht="27.75" customHeight="1">
      <c r="A48" s="31"/>
      <c r="B48" s="31"/>
      <c r="C48" s="32" t="s">
        <v>9</v>
      </c>
      <c r="D48" s="32" t="s">
        <v>10</v>
      </c>
      <c r="E48" s="32" t="s">
        <v>11</v>
      </c>
      <c r="F48" s="31"/>
      <c r="G48" s="32" t="s">
        <v>12</v>
      </c>
      <c r="H48" s="32" t="s">
        <v>13</v>
      </c>
      <c r="I48" s="32" t="s">
        <v>14</v>
      </c>
      <c r="J48" s="32" t="s">
        <v>15</v>
      </c>
      <c r="K48" s="32" t="s">
        <v>16</v>
      </c>
      <c r="L48" s="32" t="s">
        <v>17</v>
      </c>
      <c r="M48" s="32" t="s">
        <v>18</v>
      </c>
      <c r="N48" s="32" t="s">
        <v>19</v>
      </c>
      <c r="O48" s="31"/>
      <c r="P48" s="31"/>
    </row>
    <row r="49" spans="1:16">
      <c r="A49" s="33" t="s">
        <v>20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</row>
    <row r="50" spans="1:16">
      <c r="A50" s="36" t="s">
        <v>90</v>
      </c>
      <c r="B50" s="37" t="s">
        <v>48</v>
      </c>
      <c r="C50" s="38">
        <v>16.3</v>
      </c>
      <c r="D50" s="38">
        <v>19.8</v>
      </c>
      <c r="E50" s="38">
        <v>32.4</v>
      </c>
      <c r="F50" s="38">
        <v>345.8</v>
      </c>
      <c r="G50" s="39">
        <v>0</v>
      </c>
      <c r="H50" s="39">
        <v>0.2</v>
      </c>
      <c r="I50" s="39">
        <v>0.1</v>
      </c>
      <c r="J50" s="39">
        <v>0.3</v>
      </c>
      <c r="K50" s="39">
        <v>104.4</v>
      </c>
      <c r="L50" s="39">
        <v>30.4</v>
      </c>
      <c r="M50" s="39">
        <v>128.30000000000001</v>
      </c>
      <c r="N50" s="39">
        <v>0.5</v>
      </c>
      <c r="O50" s="37">
        <v>492</v>
      </c>
      <c r="P50" s="37">
        <v>2004</v>
      </c>
    </row>
    <row r="51" spans="1:16" ht="30">
      <c r="A51" s="36" t="s">
        <v>106</v>
      </c>
      <c r="B51" s="37">
        <v>60</v>
      </c>
      <c r="C51" s="38">
        <v>0.6</v>
      </c>
      <c r="D51" s="38">
        <v>0.1</v>
      </c>
      <c r="E51" s="38">
        <v>1.75</v>
      </c>
      <c r="F51" s="38">
        <v>13.2</v>
      </c>
      <c r="G51" s="39"/>
      <c r="H51" s="39"/>
      <c r="I51" s="39"/>
      <c r="J51" s="39"/>
      <c r="K51" s="39"/>
      <c r="L51" s="39"/>
      <c r="M51" s="39"/>
      <c r="N51" s="39"/>
      <c r="O51" s="37" t="s">
        <v>107</v>
      </c>
      <c r="P51" s="37">
        <v>2017</v>
      </c>
    </row>
    <row r="52" spans="1:16">
      <c r="A52" s="36" t="s">
        <v>95</v>
      </c>
      <c r="B52" s="37">
        <v>200</v>
      </c>
      <c r="C52" s="38">
        <v>0.4</v>
      </c>
      <c r="D52" s="38">
        <v>0</v>
      </c>
      <c r="E52" s="38">
        <v>20.399999999999999</v>
      </c>
      <c r="F52" s="38">
        <v>84.3</v>
      </c>
      <c r="G52" s="39">
        <v>0</v>
      </c>
      <c r="H52" s="39">
        <v>0</v>
      </c>
      <c r="I52" s="39">
        <v>0.2</v>
      </c>
      <c r="J52" s="39">
        <v>0</v>
      </c>
      <c r="K52" s="39">
        <v>9.9</v>
      </c>
      <c r="L52" s="39">
        <v>3.3</v>
      </c>
      <c r="M52" s="39">
        <v>0</v>
      </c>
      <c r="N52" s="39">
        <v>0.3</v>
      </c>
      <c r="O52" s="37">
        <v>639</v>
      </c>
      <c r="P52" s="37">
        <v>2004</v>
      </c>
    </row>
    <row r="53" spans="1:16">
      <c r="A53" s="36" t="s">
        <v>111</v>
      </c>
      <c r="B53" s="37">
        <v>40</v>
      </c>
      <c r="C53" s="38">
        <v>2.64</v>
      </c>
      <c r="D53" s="38">
        <v>0.48</v>
      </c>
      <c r="E53" s="38">
        <v>13.68</v>
      </c>
      <c r="F53" s="38">
        <v>96.5</v>
      </c>
      <c r="G53" s="39">
        <v>0.1</v>
      </c>
      <c r="H53" s="39">
        <v>0</v>
      </c>
      <c r="I53" s="39">
        <v>0</v>
      </c>
      <c r="J53" s="39">
        <v>1</v>
      </c>
      <c r="K53" s="39">
        <v>10.4</v>
      </c>
      <c r="L53" s="39">
        <v>14.9</v>
      </c>
      <c r="M53" s="39">
        <v>37.799999999999997</v>
      </c>
      <c r="N53" s="39">
        <v>0.9</v>
      </c>
      <c r="O53" s="37" t="s">
        <v>89</v>
      </c>
      <c r="P53" s="37" t="s">
        <v>29</v>
      </c>
    </row>
    <row r="54" spans="1:16">
      <c r="A54" s="40" t="s">
        <v>28</v>
      </c>
      <c r="B54" s="41">
        <v>510</v>
      </c>
      <c r="C54" s="42">
        <f>SUM(C50:C53)</f>
        <v>19.940000000000001</v>
      </c>
      <c r="D54" s="42">
        <f>SUM(D50:D53)</f>
        <v>20.380000000000003</v>
      </c>
      <c r="E54" s="42">
        <f t="shared" ref="E54:N54" si="9">SUM(E50:E53)</f>
        <v>68.22999999999999</v>
      </c>
      <c r="F54" s="42">
        <f t="shared" si="9"/>
        <v>539.79999999999995</v>
      </c>
      <c r="G54" s="42">
        <f t="shared" si="9"/>
        <v>0.1</v>
      </c>
      <c r="H54" s="42">
        <f t="shared" si="9"/>
        <v>0.2</v>
      </c>
      <c r="I54" s="42">
        <f t="shared" si="9"/>
        <v>0.30000000000000004</v>
      </c>
      <c r="J54" s="42">
        <f t="shared" si="9"/>
        <v>1.3</v>
      </c>
      <c r="K54" s="42">
        <f t="shared" si="9"/>
        <v>124.70000000000002</v>
      </c>
      <c r="L54" s="42">
        <f t="shared" si="9"/>
        <v>48.599999999999994</v>
      </c>
      <c r="M54" s="42">
        <f t="shared" si="9"/>
        <v>166.10000000000002</v>
      </c>
      <c r="N54" s="42">
        <f t="shared" si="9"/>
        <v>1.7000000000000002</v>
      </c>
      <c r="O54" s="43"/>
      <c r="P54" s="43"/>
    </row>
    <row r="55" spans="1:16">
      <c r="A55" s="44" t="s">
        <v>117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6"/>
    </row>
    <row r="56" spans="1:16">
      <c r="A56" s="47" t="s">
        <v>74</v>
      </c>
      <c r="B56" s="48">
        <v>90</v>
      </c>
      <c r="C56" s="49">
        <v>7.84</v>
      </c>
      <c r="D56" s="49">
        <v>10.09</v>
      </c>
      <c r="E56" s="49">
        <v>56.4</v>
      </c>
      <c r="F56" s="49">
        <v>348.11</v>
      </c>
      <c r="G56" s="49">
        <v>0</v>
      </c>
      <c r="H56" s="50">
        <v>0</v>
      </c>
      <c r="I56" s="49">
        <v>0</v>
      </c>
      <c r="J56" s="50">
        <v>0</v>
      </c>
      <c r="K56" s="50">
        <v>0</v>
      </c>
      <c r="L56" s="50">
        <v>0</v>
      </c>
      <c r="M56" s="49">
        <v>0</v>
      </c>
      <c r="N56" s="50">
        <v>0</v>
      </c>
      <c r="O56" s="51"/>
      <c r="P56" s="51" t="s">
        <v>29</v>
      </c>
    </row>
    <row r="57" spans="1:16">
      <c r="A57" s="52" t="s">
        <v>30</v>
      </c>
      <c r="B57" s="53" t="s">
        <v>48</v>
      </c>
      <c r="C57" s="54">
        <v>0.1</v>
      </c>
      <c r="D57" s="54">
        <v>0</v>
      </c>
      <c r="E57" s="54">
        <v>28.2</v>
      </c>
      <c r="F57" s="54">
        <v>110.3</v>
      </c>
      <c r="G57" s="54">
        <v>0</v>
      </c>
      <c r="H57" s="55">
        <v>0</v>
      </c>
      <c r="I57" s="54">
        <v>0</v>
      </c>
      <c r="J57" s="55">
        <v>0</v>
      </c>
      <c r="K57" s="55">
        <v>13.5</v>
      </c>
      <c r="L57" s="55">
        <v>3.3</v>
      </c>
      <c r="M57" s="54">
        <v>6.9</v>
      </c>
      <c r="N57" s="55">
        <v>0.3</v>
      </c>
      <c r="O57" s="56" t="s">
        <v>31</v>
      </c>
      <c r="P57" s="56" t="s">
        <v>26</v>
      </c>
    </row>
    <row r="58" spans="1:16">
      <c r="A58" s="57" t="s">
        <v>28</v>
      </c>
      <c r="B58" s="32">
        <v>290</v>
      </c>
      <c r="C58" s="58">
        <f>SUM(C56:C57)</f>
        <v>7.9399999999999995</v>
      </c>
      <c r="D58" s="58">
        <f>SUM(D56:D57)</f>
        <v>10.09</v>
      </c>
      <c r="E58" s="58">
        <f t="shared" ref="E58:N58" si="10">SUM(E56:E57)</f>
        <v>84.6</v>
      </c>
      <c r="F58" s="58">
        <f t="shared" si="10"/>
        <v>458.41</v>
      </c>
      <c r="G58" s="58">
        <f t="shared" si="10"/>
        <v>0</v>
      </c>
      <c r="H58" s="58">
        <f t="shared" si="10"/>
        <v>0</v>
      </c>
      <c r="I58" s="58">
        <f t="shared" si="10"/>
        <v>0</v>
      </c>
      <c r="J58" s="58">
        <f t="shared" si="10"/>
        <v>0</v>
      </c>
      <c r="K58" s="58">
        <f t="shared" si="10"/>
        <v>13.5</v>
      </c>
      <c r="L58" s="58">
        <f t="shared" si="10"/>
        <v>3.3</v>
      </c>
      <c r="M58" s="58">
        <f t="shared" si="10"/>
        <v>6.9</v>
      </c>
      <c r="N58" s="58">
        <f t="shared" si="10"/>
        <v>0.3</v>
      </c>
      <c r="O58" s="59" t="s">
        <v>29</v>
      </c>
      <c r="P58" s="59" t="s">
        <v>29</v>
      </c>
    </row>
    <row r="59" spans="1:16">
      <c r="A59" s="40" t="s">
        <v>32</v>
      </c>
      <c r="B59" s="41">
        <v>800</v>
      </c>
      <c r="C59" s="42">
        <f>C58+C54</f>
        <v>27.880000000000003</v>
      </c>
      <c r="D59" s="42">
        <f>D58+D54</f>
        <v>30.470000000000002</v>
      </c>
      <c r="E59" s="42">
        <f t="shared" ref="E59:N59" si="11">E58+E54</f>
        <v>152.82999999999998</v>
      </c>
      <c r="F59" s="42">
        <f t="shared" si="11"/>
        <v>998.21</v>
      </c>
      <c r="G59" s="42">
        <f t="shared" si="11"/>
        <v>0.1</v>
      </c>
      <c r="H59" s="42">
        <f t="shared" si="11"/>
        <v>0.2</v>
      </c>
      <c r="I59" s="42">
        <f t="shared" si="11"/>
        <v>0.30000000000000004</v>
      </c>
      <c r="J59" s="42">
        <f t="shared" si="11"/>
        <v>1.3</v>
      </c>
      <c r="K59" s="42">
        <f t="shared" si="11"/>
        <v>138.20000000000002</v>
      </c>
      <c r="L59" s="42">
        <f t="shared" si="11"/>
        <v>51.899999999999991</v>
      </c>
      <c r="M59" s="42">
        <f t="shared" si="11"/>
        <v>173.00000000000003</v>
      </c>
      <c r="N59" s="42">
        <f t="shared" si="11"/>
        <v>2</v>
      </c>
      <c r="O59" s="43"/>
      <c r="P59" s="43"/>
    </row>
    <row r="60" spans="1:16">
      <c r="A60" s="60" t="s">
        <v>50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</row>
    <row r="61" spans="1:16">
      <c r="A61" s="27" t="s">
        <v>1</v>
      </c>
      <c r="B61" s="27" t="s">
        <v>2</v>
      </c>
      <c r="C61" s="28" t="s">
        <v>3</v>
      </c>
      <c r="D61" s="29"/>
      <c r="E61" s="30"/>
      <c r="F61" s="27" t="s">
        <v>4</v>
      </c>
      <c r="G61" s="28" t="s">
        <v>5</v>
      </c>
      <c r="H61" s="29"/>
      <c r="I61" s="29"/>
      <c r="J61" s="30"/>
      <c r="K61" s="28" t="s">
        <v>6</v>
      </c>
      <c r="L61" s="29"/>
      <c r="M61" s="29"/>
      <c r="N61" s="30"/>
      <c r="O61" s="27" t="s">
        <v>7</v>
      </c>
      <c r="P61" s="27" t="s">
        <v>8</v>
      </c>
    </row>
    <row r="62" spans="1:16" ht="30.75" customHeight="1">
      <c r="A62" s="31"/>
      <c r="B62" s="31"/>
      <c r="C62" s="32" t="s">
        <v>9</v>
      </c>
      <c r="D62" s="32" t="s">
        <v>10</v>
      </c>
      <c r="E62" s="32" t="s">
        <v>11</v>
      </c>
      <c r="F62" s="31"/>
      <c r="G62" s="32" t="s">
        <v>12</v>
      </c>
      <c r="H62" s="32" t="s">
        <v>13</v>
      </c>
      <c r="I62" s="32" t="s">
        <v>14</v>
      </c>
      <c r="J62" s="32" t="s">
        <v>15</v>
      </c>
      <c r="K62" s="32" t="s">
        <v>16</v>
      </c>
      <c r="L62" s="32" t="s">
        <v>17</v>
      </c>
      <c r="M62" s="32" t="s">
        <v>18</v>
      </c>
      <c r="N62" s="32" t="s">
        <v>19</v>
      </c>
      <c r="O62" s="31"/>
      <c r="P62" s="31"/>
    </row>
    <row r="63" spans="1:16">
      <c r="A63" s="33" t="s">
        <v>20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</row>
    <row r="64" spans="1:16">
      <c r="A64" s="36" t="s">
        <v>100</v>
      </c>
      <c r="B64" s="37">
        <v>200</v>
      </c>
      <c r="C64" s="38">
        <v>14.5</v>
      </c>
      <c r="D64" s="38">
        <v>14.65</v>
      </c>
      <c r="E64" s="38">
        <v>24.4</v>
      </c>
      <c r="F64" s="38">
        <v>276.5</v>
      </c>
      <c r="G64" s="39">
        <v>0</v>
      </c>
      <c r="H64" s="39">
        <v>6.2</v>
      </c>
      <c r="I64" s="39">
        <v>0</v>
      </c>
      <c r="J64" s="39">
        <v>0.5</v>
      </c>
      <c r="K64" s="39">
        <v>45.9</v>
      </c>
      <c r="L64" s="39">
        <v>28</v>
      </c>
      <c r="M64" s="39">
        <v>142.30000000000001</v>
      </c>
      <c r="N64" s="39">
        <v>2.2000000000000002</v>
      </c>
      <c r="O64" s="37">
        <v>289</v>
      </c>
      <c r="P64" s="37">
        <v>2017</v>
      </c>
    </row>
    <row r="65" spans="1:16" ht="30">
      <c r="A65" s="36" t="s">
        <v>106</v>
      </c>
      <c r="B65" s="37">
        <v>60</v>
      </c>
      <c r="C65" s="38">
        <v>0.6</v>
      </c>
      <c r="D65" s="38">
        <v>0.1</v>
      </c>
      <c r="E65" s="38">
        <v>1.75</v>
      </c>
      <c r="F65" s="38">
        <v>13.2</v>
      </c>
      <c r="G65" s="39"/>
      <c r="H65" s="39"/>
      <c r="I65" s="39"/>
      <c r="J65" s="39"/>
      <c r="K65" s="39"/>
      <c r="L65" s="39"/>
      <c r="M65" s="39"/>
      <c r="N65" s="39"/>
      <c r="O65" s="37" t="s">
        <v>107</v>
      </c>
      <c r="P65" s="37">
        <v>2017</v>
      </c>
    </row>
    <row r="66" spans="1:16">
      <c r="A66" s="36" t="s">
        <v>76</v>
      </c>
      <c r="B66" s="37">
        <v>200</v>
      </c>
      <c r="C66" s="38">
        <v>0.3</v>
      </c>
      <c r="D66" s="38">
        <v>0</v>
      </c>
      <c r="E66" s="38">
        <v>15.2</v>
      </c>
      <c r="F66" s="38">
        <v>60</v>
      </c>
      <c r="G66" s="39">
        <v>0</v>
      </c>
      <c r="H66" s="39">
        <v>0.8</v>
      </c>
      <c r="I66" s="39">
        <v>0.2</v>
      </c>
      <c r="J66" s="39">
        <v>0</v>
      </c>
      <c r="K66" s="39">
        <v>11.7</v>
      </c>
      <c r="L66" s="39">
        <v>3.8</v>
      </c>
      <c r="M66" s="39">
        <v>1</v>
      </c>
      <c r="N66" s="39">
        <v>0.3</v>
      </c>
      <c r="O66" s="37">
        <v>686</v>
      </c>
      <c r="P66" s="37" t="s">
        <v>26</v>
      </c>
    </row>
    <row r="67" spans="1:16">
      <c r="A67" s="36" t="s">
        <v>109</v>
      </c>
      <c r="B67" s="37" t="s">
        <v>49</v>
      </c>
      <c r="C67" s="38">
        <v>3.9</v>
      </c>
      <c r="D67" s="38">
        <v>0.5</v>
      </c>
      <c r="E67" s="38">
        <v>24.1</v>
      </c>
      <c r="F67" s="38">
        <v>116.8</v>
      </c>
      <c r="G67" s="39">
        <v>0.1</v>
      </c>
      <c r="H67" s="39">
        <v>0</v>
      </c>
      <c r="I67" s="39">
        <v>0</v>
      </c>
      <c r="J67" s="39">
        <v>1</v>
      </c>
      <c r="K67" s="39">
        <v>10.4</v>
      </c>
      <c r="L67" s="39">
        <v>14.9</v>
      </c>
      <c r="M67" s="39">
        <v>37.799999999999997</v>
      </c>
      <c r="N67" s="39">
        <v>0.9</v>
      </c>
      <c r="O67" s="37" t="s">
        <v>27</v>
      </c>
      <c r="P67" s="37" t="s">
        <v>29</v>
      </c>
    </row>
    <row r="68" spans="1:16">
      <c r="A68" s="40" t="s">
        <v>28</v>
      </c>
      <c r="B68" s="41">
        <v>510</v>
      </c>
      <c r="C68" s="42">
        <f>C67+C66+C65+C64</f>
        <v>19.3</v>
      </c>
      <c r="D68" s="42">
        <f>D67+D66+D65+D64</f>
        <v>15.25</v>
      </c>
      <c r="E68" s="42">
        <f>E67+E66+E65+E64</f>
        <v>65.449999999999989</v>
      </c>
      <c r="F68" s="42">
        <f>F67+F66+F65+F64</f>
        <v>466.5</v>
      </c>
      <c r="G68" s="42" t="e">
        <f>G64+#REF!+#REF!+G66+G67</f>
        <v>#REF!</v>
      </c>
      <c r="H68" s="42" t="e">
        <f>H64+#REF!+#REF!+H66+H67</f>
        <v>#REF!</v>
      </c>
      <c r="I68" s="42" t="e">
        <f>I64+#REF!+#REF!+I66+I67</f>
        <v>#REF!</v>
      </c>
      <c r="J68" s="42" t="e">
        <f>J64+#REF!+#REF!+J66+J67</f>
        <v>#REF!</v>
      </c>
      <c r="K68" s="42" t="e">
        <f>K64+#REF!+#REF!+K66+K67</f>
        <v>#REF!</v>
      </c>
      <c r="L68" s="42" t="e">
        <f>L64+#REF!+#REF!+L66+L67</f>
        <v>#REF!</v>
      </c>
      <c r="M68" s="42" t="e">
        <f>M64+#REF!+#REF!+M66+M67</f>
        <v>#REF!</v>
      </c>
      <c r="N68" s="42" t="e">
        <f>N64+#REF!+#REF!+N66+N67</f>
        <v>#REF!</v>
      </c>
      <c r="O68" s="43"/>
      <c r="P68" s="43"/>
    </row>
    <row r="69" spans="1:16">
      <c r="A69" s="44" t="s">
        <v>117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6"/>
    </row>
    <row r="70" spans="1:16">
      <c r="A70" s="47" t="s">
        <v>83</v>
      </c>
      <c r="B70" s="48">
        <v>80</v>
      </c>
      <c r="C70" s="49">
        <v>7.11</v>
      </c>
      <c r="D70" s="49">
        <v>5.5</v>
      </c>
      <c r="E70" s="49">
        <v>47.3</v>
      </c>
      <c r="F70" s="49">
        <v>267.60000000000002</v>
      </c>
      <c r="G70" s="49">
        <v>0</v>
      </c>
      <c r="H70" s="50">
        <v>0</v>
      </c>
      <c r="I70" s="49">
        <v>0</v>
      </c>
      <c r="J70" s="50">
        <v>0</v>
      </c>
      <c r="K70" s="50">
        <v>0</v>
      </c>
      <c r="L70" s="50">
        <v>0</v>
      </c>
      <c r="M70" s="49">
        <v>0</v>
      </c>
      <c r="N70" s="50">
        <v>0</v>
      </c>
      <c r="O70" s="51"/>
      <c r="P70" s="51" t="s">
        <v>29</v>
      </c>
    </row>
    <row r="71" spans="1:16">
      <c r="A71" s="52" t="s">
        <v>38</v>
      </c>
      <c r="B71" s="53" t="s">
        <v>48</v>
      </c>
      <c r="C71" s="54">
        <v>2.2999999999999998</v>
      </c>
      <c r="D71" s="54">
        <v>1.3</v>
      </c>
      <c r="E71" s="54">
        <v>25.9</v>
      </c>
      <c r="F71" s="54">
        <v>123.5</v>
      </c>
      <c r="G71" s="54">
        <v>0</v>
      </c>
      <c r="H71" s="55">
        <v>0.1</v>
      </c>
      <c r="I71" s="54">
        <v>0</v>
      </c>
      <c r="J71" s="55">
        <v>0</v>
      </c>
      <c r="K71" s="55">
        <v>65.099999999999994</v>
      </c>
      <c r="L71" s="55">
        <v>17.899999999999999</v>
      </c>
      <c r="M71" s="54">
        <v>61.4</v>
      </c>
      <c r="N71" s="55">
        <v>0.7</v>
      </c>
      <c r="O71" s="56" t="s">
        <v>39</v>
      </c>
      <c r="P71" s="56" t="s">
        <v>25</v>
      </c>
    </row>
    <row r="72" spans="1:16">
      <c r="A72" s="57" t="s">
        <v>28</v>
      </c>
      <c r="B72" s="32">
        <v>280</v>
      </c>
      <c r="C72" s="58">
        <f>SUM(C70:C71)</f>
        <v>9.41</v>
      </c>
      <c r="D72" s="58">
        <f>SUM(D70:D71)</f>
        <v>6.8</v>
      </c>
      <c r="E72" s="58">
        <f t="shared" ref="E72:N72" si="12">SUM(E70:E71)</f>
        <v>73.199999999999989</v>
      </c>
      <c r="F72" s="58">
        <f t="shared" si="12"/>
        <v>391.1</v>
      </c>
      <c r="G72" s="58">
        <f t="shared" si="12"/>
        <v>0</v>
      </c>
      <c r="H72" s="58">
        <f t="shared" si="12"/>
        <v>0.1</v>
      </c>
      <c r="I72" s="58">
        <f t="shared" si="12"/>
        <v>0</v>
      </c>
      <c r="J72" s="58">
        <f t="shared" si="12"/>
        <v>0</v>
      </c>
      <c r="K72" s="58">
        <f t="shared" si="12"/>
        <v>65.099999999999994</v>
      </c>
      <c r="L72" s="58">
        <f t="shared" si="12"/>
        <v>17.899999999999999</v>
      </c>
      <c r="M72" s="58">
        <f t="shared" si="12"/>
        <v>61.4</v>
      </c>
      <c r="N72" s="58">
        <f t="shared" si="12"/>
        <v>0.7</v>
      </c>
      <c r="O72" s="59" t="s">
        <v>29</v>
      </c>
      <c r="P72" s="59" t="s">
        <v>29</v>
      </c>
    </row>
    <row r="73" spans="1:16">
      <c r="A73" s="40" t="s">
        <v>32</v>
      </c>
      <c r="B73" s="41">
        <v>790</v>
      </c>
      <c r="C73" s="42">
        <f>C72+C68</f>
        <v>28.71</v>
      </c>
      <c r="D73" s="42">
        <f>D72+D68</f>
        <v>22.05</v>
      </c>
      <c r="E73" s="42">
        <f t="shared" ref="E73:N73" si="13">E72+E68</f>
        <v>138.64999999999998</v>
      </c>
      <c r="F73" s="42">
        <f t="shared" si="13"/>
        <v>857.6</v>
      </c>
      <c r="G73" s="42" t="e">
        <f t="shared" si="13"/>
        <v>#REF!</v>
      </c>
      <c r="H73" s="42" t="e">
        <f t="shared" si="13"/>
        <v>#REF!</v>
      </c>
      <c r="I73" s="42" t="e">
        <f t="shared" si="13"/>
        <v>#REF!</v>
      </c>
      <c r="J73" s="42" t="e">
        <f t="shared" si="13"/>
        <v>#REF!</v>
      </c>
      <c r="K73" s="42" t="e">
        <f t="shared" si="13"/>
        <v>#REF!</v>
      </c>
      <c r="L73" s="42" t="e">
        <f t="shared" si="13"/>
        <v>#REF!</v>
      </c>
      <c r="M73" s="42" t="e">
        <f t="shared" si="13"/>
        <v>#REF!</v>
      </c>
      <c r="N73" s="42" t="e">
        <f t="shared" si="13"/>
        <v>#REF!</v>
      </c>
      <c r="O73" s="43"/>
      <c r="P73" s="43"/>
    </row>
    <row r="74" spans="1:16">
      <c r="A74" s="60" t="s">
        <v>51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</row>
    <row r="75" spans="1:16">
      <c r="A75" s="27" t="s">
        <v>1</v>
      </c>
      <c r="B75" s="27" t="s">
        <v>2</v>
      </c>
      <c r="C75" s="28" t="s">
        <v>3</v>
      </c>
      <c r="D75" s="29"/>
      <c r="E75" s="30"/>
      <c r="F75" s="27" t="s">
        <v>4</v>
      </c>
      <c r="G75" s="28" t="s">
        <v>5</v>
      </c>
      <c r="H75" s="29"/>
      <c r="I75" s="29"/>
      <c r="J75" s="30"/>
      <c r="K75" s="28" t="s">
        <v>6</v>
      </c>
      <c r="L75" s="29"/>
      <c r="M75" s="29"/>
      <c r="N75" s="30"/>
      <c r="O75" s="27" t="s">
        <v>7</v>
      </c>
      <c r="P75" s="27" t="s">
        <v>8</v>
      </c>
    </row>
    <row r="76" spans="1:16" ht="31.5" customHeight="1">
      <c r="A76" s="31"/>
      <c r="B76" s="31"/>
      <c r="C76" s="32" t="s">
        <v>9</v>
      </c>
      <c r="D76" s="32" t="s">
        <v>10</v>
      </c>
      <c r="E76" s="32" t="s">
        <v>11</v>
      </c>
      <c r="F76" s="31"/>
      <c r="G76" s="32" t="s">
        <v>12</v>
      </c>
      <c r="H76" s="32" t="s">
        <v>13</v>
      </c>
      <c r="I76" s="32" t="s">
        <v>14</v>
      </c>
      <c r="J76" s="32" t="s">
        <v>15</v>
      </c>
      <c r="K76" s="32" t="s">
        <v>16</v>
      </c>
      <c r="L76" s="32" t="s">
        <v>17</v>
      </c>
      <c r="M76" s="32" t="s">
        <v>18</v>
      </c>
      <c r="N76" s="32" t="s">
        <v>19</v>
      </c>
      <c r="O76" s="31"/>
      <c r="P76" s="31"/>
    </row>
    <row r="77" spans="1:16">
      <c r="A77" s="33" t="s">
        <v>20</v>
      </c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5"/>
    </row>
    <row r="78" spans="1:16" ht="30">
      <c r="A78" s="36" t="s">
        <v>101</v>
      </c>
      <c r="B78" s="37" t="s">
        <v>48</v>
      </c>
      <c r="C78" s="38">
        <v>5.8</v>
      </c>
      <c r="D78" s="38">
        <v>6.5</v>
      </c>
      <c r="E78" s="38">
        <v>21.8</v>
      </c>
      <c r="F78" s="38">
        <v>205</v>
      </c>
      <c r="G78" s="39">
        <v>0.1</v>
      </c>
      <c r="H78" s="39">
        <v>0.2</v>
      </c>
      <c r="I78" s="39">
        <v>0</v>
      </c>
      <c r="J78" s="39">
        <v>0.3</v>
      </c>
      <c r="K78" s="39">
        <v>104.3</v>
      </c>
      <c r="L78" s="39">
        <v>29.7</v>
      </c>
      <c r="M78" s="39">
        <v>121.8</v>
      </c>
      <c r="N78" s="39">
        <v>0.7</v>
      </c>
      <c r="O78" s="37">
        <v>181</v>
      </c>
      <c r="P78" s="37">
        <v>2017</v>
      </c>
    </row>
    <row r="79" spans="1:16">
      <c r="A79" s="36" t="s">
        <v>104</v>
      </c>
      <c r="B79" s="37" t="s">
        <v>105</v>
      </c>
      <c r="C79" s="38">
        <v>5.8</v>
      </c>
      <c r="D79" s="38">
        <v>8.3000000000000007</v>
      </c>
      <c r="E79" s="38">
        <v>14.83</v>
      </c>
      <c r="F79" s="38">
        <v>137</v>
      </c>
      <c r="G79" s="39">
        <v>0</v>
      </c>
      <c r="H79" s="39">
        <v>0</v>
      </c>
      <c r="I79" s="39">
        <v>0</v>
      </c>
      <c r="J79" s="39">
        <v>0.6</v>
      </c>
      <c r="K79" s="39">
        <v>8.6999999999999993</v>
      </c>
      <c r="L79" s="39">
        <v>10.199999999999999</v>
      </c>
      <c r="M79" s="39">
        <v>24.3</v>
      </c>
      <c r="N79" s="39">
        <v>0.8</v>
      </c>
      <c r="O79" s="37">
        <v>3</v>
      </c>
      <c r="P79" s="37">
        <v>2017</v>
      </c>
    </row>
    <row r="80" spans="1:16">
      <c r="A80" s="36" t="s">
        <v>75</v>
      </c>
      <c r="B80" s="37">
        <v>200</v>
      </c>
      <c r="C80" s="38">
        <v>0.2</v>
      </c>
      <c r="D80" s="38">
        <v>0</v>
      </c>
      <c r="E80" s="38">
        <v>15</v>
      </c>
      <c r="F80" s="38">
        <v>58</v>
      </c>
      <c r="G80" s="39">
        <v>0</v>
      </c>
      <c r="H80" s="39">
        <v>0</v>
      </c>
      <c r="I80" s="39">
        <v>0.2</v>
      </c>
      <c r="J80" s="39">
        <v>0</v>
      </c>
      <c r="K80" s="39">
        <v>9.9</v>
      </c>
      <c r="L80" s="39">
        <v>3.3</v>
      </c>
      <c r="M80" s="39">
        <v>0</v>
      </c>
      <c r="N80" s="39">
        <v>0.3</v>
      </c>
      <c r="O80" s="37">
        <v>685</v>
      </c>
      <c r="P80" s="37" t="s">
        <v>26</v>
      </c>
    </row>
    <row r="81" spans="1:16">
      <c r="A81" s="36" t="s">
        <v>112</v>
      </c>
      <c r="B81" s="37" t="s">
        <v>49</v>
      </c>
      <c r="C81" s="38">
        <v>3.8</v>
      </c>
      <c r="D81" s="38">
        <v>4.9000000000000004</v>
      </c>
      <c r="E81" s="38">
        <v>35.6</v>
      </c>
      <c r="F81" s="38">
        <v>187</v>
      </c>
      <c r="G81" s="39">
        <v>0.1</v>
      </c>
      <c r="H81" s="39">
        <v>0</v>
      </c>
      <c r="I81" s="39">
        <v>0</v>
      </c>
      <c r="J81" s="39">
        <v>1</v>
      </c>
      <c r="K81" s="39">
        <v>10.4</v>
      </c>
      <c r="L81" s="39">
        <v>14.9</v>
      </c>
      <c r="M81" s="39">
        <v>37.799999999999997</v>
      </c>
      <c r="N81" s="39">
        <v>0.9</v>
      </c>
      <c r="O81" s="37">
        <v>9</v>
      </c>
      <c r="P81" s="37" t="s">
        <v>29</v>
      </c>
    </row>
    <row r="82" spans="1:16">
      <c r="A82" s="40" t="s">
        <v>28</v>
      </c>
      <c r="B82" s="41" t="s">
        <v>37</v>
      </c>
      <c r="C82" s="42">
        <f>SUM(C78:C81)</f>
        <v>15.599999999999998</v>
      </c>
      <c r="D82" s="42">
        <f>SUM(D78:D81)</f>
        <v>19.700000000000003</v>
      </c>
      <c r="E82" s="42">
        <f t="shared" ref="E82:N82" si="14">SUM(E78:E81)</f>
        <v>87.23</v>
      </c>
      <c r="F82" s="42">
        <f t="shared" si="14"/>
        <v>587</v>
      </c>
      <c r="G82" s="42">
        <f t="shared" si="14"/>
        <v>0.2</v>
      </c>
      <c r="H82" s="42">
        <f t="shared" si="14"/>
        <v>0.2</v>
      </c>
      <c r="I82" s="42">
        <f t="shared" si="14"/>
        <v>0.2</v>
      </c>
      <c r="J82" s="42">
        <f t="shared" si="14"/>
        <v>1.9</v>
      </c>
      <c r="K82" s="42">
        <f t="shared" si="14"/>
        <v>133.30000000000001</v>
      </c>
      <c r="L82" s="42">
        <f t="shared" si="14"/>
        <v>58.099999999999994</v>
      </c>
      <c r="M82" s="42">
        <f t="shared" si="14"/>
        <v>183.89999999999998</v>
      </c>
      <c r="N82" s="42">
        <f t="shared" si="14"/>
        <v>2.7</v>
      </c>
      <c r="O82" s="43"/>
      <c r="P82" s="43"/>
    </row>
    <row r="83" spans="1:16">
      <c r="A83" s="44" t="s">
        <v>117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6"/>
    </row>
    <row r="84" spans="1:16">
      <c r="A84" s="47" t="s">
        <v>84</v>
      </c>
      <c r="B84" s="48">
        <v>80</v>
      </c>
      <c r="C84" s="49">
        <v>6.7</v>
      </c>
      <c r="D84" s="49">
        <v>11.2</v>
      </c>
      <c r="E84" s="49">
        <v>42.5</v>
      </c>
      <c r="F84" s="49">
        <v>297.7</v>
      </c>
      <c r="G84" s="49">
        <v>0</v>
      </c>
      <c r="H84" s="50">
        <v>0</v>
      </c>
      <c r="I84" s="49">
        <v>0</v>
      </c>
      <c r="J84" s="50">
        <v>0</v>
      </c>
      <c r="K84" s="50">
        <v>0</v>
      </c>
      <c r="L84" s="50">
        <v>0</v>
      </c>
      <c r="M84" s="49">
        <v>0</v>
      </c>
      <c r="N84" s="50">
        <v>0</v>
      </c>
      <c r="O84" s="51"/>
      <c r="P84" s="51" t="s">
        <v>29</v>
      </c>
    </row>
    <row r="85" spans="1:16">
      <c r="A85" s="52" t="s">
        <v>30</v>
      </c>
      <c r="B85" s="53" t="s">
        <v>48</v>
      </c>
      <c r="C85" s="54">
        <v>0.1</v>
      </c>
      <c r="D85" s="54">
        <v>0</v>
      </c>
      <c r="E85" s="54">
        <v>28.2</v>
      </c>
      <c r="F85" s="54">
        <v>110.3</v>
      </c>
      <c r="G85" s="54">
        <v>0</v>
      </c>
      <c r="H85" s="55">
        <v>0</v>
      </c>
      <c r="I85" s="54">
        <v>0</v>
      </c>
      <c r="J85" s="55">
        <v>0</v>
      </c>
      <c r="K85" s="55">
        <v>13.5</v>
      </c>
      <c r="L85" s="55">
        <v>3.3</v>
      </c>
      <c r="M85" s="54">
        <v>6.9</v>
      </c>
      <c r="N85" s="55">
        <v>0.3</v>
      </c>
      <c r="O85" s="56" t="s">
        <v>31</v>
      </c>
      <c r="P85" s="56" t="s">
        <v>26</v>
      </c>
    </row>
    <row r="86" spans="1:16">
      <c r="A86" s="57" t="s">
        <v>28</v>
      </c>
      <c r="B86" s="32">
        <v>280</v>
      </c>
      <c r="C86" s="58">
        <f>SUM(C84:C85)</f>
        <v>6.8</v>
      </c>
      <c r="D86" s="58">
        <f>SUM(D84:D85)</f>
        <v>11.2</v>
      </c>
      <c r="E86" s="58">
        <f t="shared" ref="E86:N86" si="15">SUM(E84:E85)</f>
        <v>70.7</v>
      </c>
      <c r="F86" s="58">
        <f t="shared" si="15"/>
        <v>408</v>
      </c>
      <c r="G86" s="58">
        <f t="shared" si="15"/>
        <v>0</v>
      </c>
      <c r="H86" s="58">
        <f t="shared" si="15"/>
        <v>0</v>
      </c>
      <c r="I86" s="58">
        <f t="shared" si="15"/>
        <v>0</v>
      </c>
      <c r="J86" s="58">
        <f t="shared" si="15"/>
        <v>0</v>
      </c>
      <c r="K86" s="58">
        <f t="shared" si="15"/>
        <v>13.5</v>
      </c>
      <c r="L86" s="58">
        <f t="shared" si="15"/>
        <v>3.3</v>
      </c>
      <c r="M86" s="58">
        <f t="shared" si="15"/>
        <v>6.9</v>
      </c>
      <c r="N86" s="58">
        <f t="shared" si="15"/>
        <v>0.3</v>
      </c>
      <c r="O86" s="59" t="s">
        <v>29</v>
      </c>
      <c r="P86" s="59" t="s">
        <v>29</v>
      </c>
    </row>
    <row r="87" spans="1:16">
      <c r="A87" s="40" t="s">
        <v>32</v>
      </c>
      <c r="B87" s="41">
        <v>780</v>
      </c>
      <c r="C87" s="42">
        <f>C86+C82</f>
        <v>22.4</v>
      </c>
      <c r="D87" s="42">
        <f>D86+D82</f>
        <v>30.900000000000002</v>
      </c>
      <c r="E87" s="42">
        <f t="shared" ref="E87:N87" si="16">E86+E82</f>
        <v>157.93</v>
      </c>
      <c r="F87" s="42">
        <f t="shared" si="16"/>
        <v>995</v>
      </c>
      <c r="G87" s="42">
        <f t="shared" si="16"/>
        <v>0.2</v>
      </c>
      <c r="H87" s="42">
        <f t="shared" si="16"/>
        <v>0.2</v>
      </c>
      <c r="I87" s="42">
        <f t="shared" si="16"/>
        <v>0.2</v>
      </c>
      <c r="J87" s="42">
        <f t="shared" si="16"/>
        <v>1.9</v>
      </c>
      <c r="K87" s="42">
        <f t="shared" si="16"/>
        <v>146.80000000000001</v>
      </c>
      <c r="L87" s="42">
        <f t="shared" si="16"/>
        <v>61.399999999999991</v>
      </c>
      <c r="M87" s="42">
        <f t="shared" si="16"/>
        <v>190.79999999999998</v>
      </c>
      <c r="N87" s="42">
        <f t="shared" si="16"/>
        <v>3</v>
      </c>
      <c r="O87" s="43"/>
      <c r="P87" s="43"/>
    </row>
    <row r="88" spans="1:16">
      <c r="A88" s="60" t="s">
        <v>52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</row>
    <row r="89" spans="1:16">
      <c r="A89" s="27" t="s">
        <v>1</v>
      </c>
      <c r="B89" s="27" t="s">
        <v>2</v>
      </c>
      <c r="C89" s="28" t="s">
        <v>3</v>
      </c>
      <c r="D89" s="29"/>
      <c r="E89" s="30"/>
      <c r="F89" s="27" t="s">
        <v>4</v>
      </c>
      <c r="G89" s="28" t="s">
        <v>5</v>
      </c>
      <c r="H89" s="29"/>
      <c r="I89" s="29"/>
      <c r="J89" s="30"/>
      <c r="K89" s="28" t="s">
        <v>6</v>
      </c>
      <c r="L89" s="29"/>
      <c r="M89" s="29"/>
      <c r="N89" s="30"/>
      <c r="O89" s="27" t="s">
        <v>7</v>
      </c>
      <c r="P89" s="27" t="s">
        <v>8</v>
      </c>
    </row>
    <row r="90" spans="1:16" ht="29.25" customHeight="1">
      <c r="A90" s="31"/>
      <c r="B90" s="31"/>
      <c r="C90" s="32" t="s">
        <v>9</v>
      </c>
      <c r="D90" s="32" t="s">
        <v>10</v>
      </c>
      <c r="E90" s="32" t="s">
        <v>11</v>
      </c>
      <c r="F90" s="31"/>
      <c r="G90" s="32" t="s">
        <v>12</v>
      </c>
      <c r="H90" s="32" t="s">
        <v>13</v>
      </c>
      <c r="I90" s="32" t="s">
        <v>14</v>
      </c>
      <c r="J90" s="32" t="s">
        <v>15</v>
      </c>
      <c r="K90" s="32" t="s">
        <v>16</v>
      </c>
      <c r="L90" s="32" t="s">
        <v>17</v>
      </c>
      <c r="M90" s="32" t="s">
        <v>18</v>
      </c>
      <c r="N90" s="32" t="s">
        <v>19</v>
      </c>
      <c r="O90" s="31"/>
      <c r="P90" s="31"/>
    </row>
    <row r="91" spans="1:16">
      <c r="A91" s="33" t="s">
        <v>20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5"/>
    </row>
    <row r="92" spans="1:16">
      <c r="A92" s="36" t="s">
        <v>55</v>
      </c>
      <c r="B92" s="37">
        <v>90</v>
      </c>
      <c r="C92" s="38">
        <v>12.1</v>
      </c>
      <c r="D92" s="38">
        <v>14.6</v>
      </c>
      <c r="E92" s="38">
        <v>14.6</v>
      </c>
      <c r="F92" s="38">
        <v>252.6</v>
      </c>
      <c r="G92" s="39">
        <v>0.1</v>
      </c>
      <c r="H92" s="39">
        <v>0.5</v>
      </c>
      <c r="I92" s="39">
        <v>0</v>
      </c>
      <c r="J92" s="39">
        <v>2.8</v>
      </c>
      <c r="K92" s="39">
        <v>18.399999999999999</v>
      </c>
      <c r="L92" s="39">
        <v>25</v>
      </c>
      <c r="M92" s="39">
        <v>138.19999999999999</v>
      </c>
      <c r="N92" s="39">
        <v>1.7</v>
      </c>
      <c r="O92" s="37" t="s">
        <v>56</v>
      </c>
      <c r="P92" s="37" t="s">
        <v>26</v>
      </c>
    </row>
    <row r="93" spans="1:16">
      <c r="A93" s="36" t="s">
        <v>92</v>
      </c>
      <c r="B93" s="37">
        <v>160</v>
      </c>
      <c r="C93" s="38">
        <v>4.9000000000000004</v>
      </c>
      <c r="D93" s="38">
        <v>5.34</v>
      </c>
      <c r="E93" s="38">
        <v>21.8</v>
      </c>
      <c r="F93" s="38">
        <v>155</v>
      </c>
      <c r="G93" s="39">
        <v>0.2</v>
      </c>
      <c r="H93" s="39">
        <v>0</v>
      </c>
      <c r="I93" s="39">
        <v>0</v>
      </c>
      <c r="J93" s="39">
        <v>0.3</v>
      </c>
      <c r="K93" s="39">
        <v>16.5</v>
      </c>
      <c r="L93" s="39">
        <v>71.7</v>
      </c>
      <c r="M93" s="39">
        <v>106.7</v>
      </c>
      <c r="N93" s="39">
        <v>2.2999999999999998</v>
      </c>
      <c r="O93" s="37">
        <v>303</v>
      </c>
      <c r="P93" s="37">
        <v>2017</v>
      </c>
    </row>
    <row r="94" spans="1:16" ht="30">
      <c r="A94" s="36" t="s">
        <v>106</v>
      </c>
      <c r="B94" s="37">
        <v>60</v>
      </c>
      <c r="C94" s="38">
        <v>0.6</v>
      </c>
      <c r="D94" s="38">
        <v>0.1</v>
      </c>
      <c r="E94" s="38">
        <v>1.75</v>
      </c>
      <c r="F94" s="38">
        <v>13.2</v>
      </c>
      <c r="G94" s="39"/>
      <c r="H94" s="39"/>
      <c r="I94" s="39"/>
      <c r="J94" s="39"/>
      <c r="K94" s="39"/>
      <c r="L94" s="39"/>
      <c r="M94" s="39"/>
      <c r="N94" s="39"/>
      <c r="O94" s="37" t="s">
        <v>107</v>
      </c>
      <c r="P94" s="37">
        <v>2017</v>
      </c>
    </row>
    <row r="95" spans="1:16">
      <c r="A95" s="36" t="s">
        <v>76</v>
      </c>
      <c r="B95" s="37">
        <v>200</v>
      </c>
      <c r="C95" s="38">
        <v>0.3</v>
      </c>
      <c r="D95" s="38">
        <v>0</v>
      </c>
      <c r="E95" s="38">
        <v>15.2</v>
      </c>
      <c r="F95" s="38">
        <v>60</v>
      </c>
      <c r="G95" s="39">
        <v>0</v>
      </c>
      <c r="H95" s="39">
        <v>0.8</v>
      </c>
      <c r="I95" s="39">
        <v>0.2</v>
      </c>
      <c r="J95" s="39">
        <v>0</v>
      </c>
      <c r="K95" s="39">
        <v>11.7</v>
      </c>
      <c r="L95" s="39">
        <v>3.8</v>
      </c>
      <c r="M95" s="39">
        <v>1</v>
      </c>
      <c r="N95" s="39">
        <v>0.3</v>
      </c>
      <c r="O95" s="37">
        <v>686</v>
      </c>
      <c r="P95" s="37" t="s">
        <v>26</v>
      </c>
    </row>
    <row r="96" spans="1:16">
      <c r="A96" s="36" t="s">
        <v>113</v>
      </c>
      <c r="B96" s="37">
        <v>30</v>
      </c>
      <c r="C96" s="38">
        <v>1.98</v>
      </c>
      <c r="D96" s="38">
        <v>0.36</v>
      </c>
      <c r="E96" s="38">
        <v>10.26</v>
      </c>
      <c r="F96" s="38">
        <v>54.3</v>
      </c>
      <c r="G96" s="39">
        <v>0.1</v>
      </c>
      <c r="H96" s="39">
        <v>0</v>
      </c>
      <c r="I96" s="39">
        <v>0</v>
      </c>
      <c r="J96" s="39">
        <v>1</v>
      </c>
      <c r="K96" s="39">
        <v>10.4</v>
      </c>
      <c r="L96" s="39">
        <v>14.9</v>
      </c>
      <c r="M96" s="39">
        <v>37.799999999999997</v>
      </c>
      <c r="N96" s="39">
        <v>0.9</v>
      </c>
      <c r="O96" s="37" t="s">
        <v>91</v>
      </c>
      <c r="P96" s="37" t="s">
        <v>29</v>
      </c>
    </row>
    <row r="97" spans="1:16">
      <c r="A97" s="40" t="s">
        <v>28</v>
      </c>
      <c r="B97" s="41">
        <v>540</v>
      </c>
      <c r="C97" s="42">
        <f>C96+C95+C94+C93+C92</f>
        <v>19.88</v>
      </c>
      <c r="D97" s="42">
        <f>D96+D95+D94+D93+D92</f>
        <v>20.399999999999999</v>
      </c>
      <c r="E97" s="42">
        <f>E96+E95+E94+E93+E92</f>
        <v>63.610000000000007</v>
      </c>
      <c r="F97" s="42">
        <f>F96+F95+F94+F93+F92</f>
        <v>535.1</v>
      </c>
      <c r="G97" s="42" t="e">
        <f>G92+#REF!+G93+G95+G96</f>
        <v>#REF!</v>
      </c>
      <c r="H97" s="42" t="e">
        <f>H92+#REF!+H93+H95+H96</f>
        <v>#REF!</v>
      </c>
      <c r="I97" s="42" t="e">
        <f>I92+#REF!+I93+I95+I96</f>
        <v>#REF!</v>
      </c>
      <c r="J97" s="42" t="e">
        <f>J92+#REF!+J93+J95+J96</f>
        <v>#REF!</v>
      </c>
      <c r="K97" s="42" t="e">
        <f>K92+#REF!+K93+K95+K96</f>
        <v>#REF!</v>
      </c>
      <c r="L97" s="42" t="e">
        <f>L92+#REF!+L93+L95+L96</f>
        <v>#REF!</v>
      </c>
      <c r="M97" s="42" t="e">
        <f>M92+#REF!+M93+M95+M96</f>
        <v>#REF!</v>
      </c>
      <c r="N97" s="42" t="e">
        <f>N92+#REF!+N93+N95+N96</f>
        <v>#REF!</v>
      </c>
      <c r="O97" s="43"/>
      <c r="P97" s="43"/>
    </row>
    <row r="98" spans="1:16">
      <c r="A98" s="44" t="s">
        <v>117</v>
      </c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6"/>
    </row>
    <row r="99" spans="1:16">
      <c r="A99" s="47" t="s">
        <v>83</v>
      </c>
      <c r="B99" s="48">
        <v>80</v>
      </c>
      <c r="C99" s="49">
        <v>7.11</v>
      </c>
      <c r="D99" s="49">
        <v>5.5</v>
      </c>
      <c r="E99" s="49">
        <v>47.3</v>
      </c>
      <c r="F99" s="49">
        <v>267.60000000000002</v>
      </c>
      <c r="G99" s="49">
        <v>0</v>
      </c>
      <c r="H99" s="50">
        <v>0</v>
      </c>
      <c r="I99" s="49">
        <v>0</v>
      </c>
      <c r="J99" s="50">
        <v>0</v>
      </c>
      <c r="K99" s="50">
        <v>0</v>
      </c>
      <c r="L99" s="50">
        <v>0</v>
      </c>
      <c r="M99" s="49">
        <v>0</v>
      </c>
      <c r="N99" s="50">
        <v>0</v>
      </c>
      <c r="O99" s="51"/>
      <c r="P99" s="51" t="s">
        <v>29</v>
      </c>
    </row>
    <row r="100" spans="1:16">
      <c r="A100" s="52" t="s">
        <v>57</v>
      </c>
      <c r="B100" s="53" t="s">
        <v>48</v>
      </c>
      <c r="C100" s="54">
        <v>0.5</v>
      </c>
      <c r="D100" s="54">
        <v>0.1</v>
      </c>
      <c r="E100" s="54">
        <v>27.4</v>
      </c>
      <c r="F100" s="54">
        <v>112.6</v>
      </c>
      <c r="G100" s="54">
        <v>0</v>
      </c>
      <c r="H100" s="55">
        <v>0</v>
      </c>
      <c r="I100" s="54">
        <v>0</v>
      </c>
      <c r="J100" s="55">
        <v>0</v>
      </c>
      <c r="K100" s="55">
        <v>23</v>
      </c>
      <c r="L100" s="55">
        <v>9.4</v>
      </c>
      <c r="M100" s="54">
        <v>23.2</v>
      </c>
      <c r="N100" s="55">
        <v>0.5</v>
      </c>
      <c r="O100" s="56" t="s">
        <v>58</v>
      </c>
      <c r="P100" s="56" t="s">
        <v>26</v>
      </c>
    </row>
    <row r="101" spans="1:16">
      <c r="A101" s="57" t="s">
        <v>28</v>
      </c>
      <c r="B101" s="32">
        <v>280</v>
      </c>
      <c r="C101" s="58">
        <f>SUM(C99:C100)</f>
        <v>7.61</v>
      </c>
      <c r="D101" s="58">
        <f>SUM(D99:D100)</f>
        <v>5.6</v>
      </c>
      <c r="E101" s="58">
        <f t="shared" ref="E101:N101" si="17">SUM(E99:E100)</f>
        <v>74.699999999999989</v>
      </c>
      <c r="F101" s="58">
        <f t="shared" si="17"/>
        <v>380.20000000000005</v>
      </c>
      <c r="G101" s="58">
        <f t="shared" si="17"/>
        <v>0</v>
      </c>
      <c r="H101" s="58">
        <f t="shared" si="17"/>
        <v>0</v>
      </c>
      <c r="I101" s="58">
        <f t="shared" si="17"/>
        <v>0</v>
      </c>
      <c r="J101" s="58">
        <f t="shared" si="17"/>
        <v>0</v>
      </c>
      <c r="K101" s="58">
        <f t="shared" si="17"/>
        <v>23</v>
      </c>
      <c r="L101" s="58">
        <f t="shared" si="17"/>
        <v>9.4</v>
      </c>
      <c r="M101" s="58">
        <f t="shared" si="17"/>
        <v>23.2</v>
      </c>
      <c r="N101" s="58">
        <f t="shared" si="17"/>
        <v>0.5</v>
      </c>
      <c r="O101" s="59" t="s">
        <v>29</v>
      </c>
      <c r="P101" s="59" t="s">
        <v>29</v>
      </c>
    </row>
    <row r="102" spans="1:16">
      <c r="A102" s="40" t="s">
        <v>32</v>
      </c>
      <c r="B102" s="41">
        <v>820</v>
      </c>
      <c r="C102" s="42">
        <f>C101+C97</f>
        <v>27.49</v>
      </c>
      <c r="D102" s="42">
        <f>D101+D97</f>
        <v>26</v>
      </c>
      <c r="E102" s="42">
        <f t="shared" ref="E102:N102" si="18">E101+E97</f>
        <v>138.31</v>
      </c>
      <c r="F102" s="42">
        <f t="shared" si="18"/>
        <v>915.30000000000007</v>
      </c>
      <c r="G102" s="42" t="e">
        <f t="shared" si="18"/>
        <v>#REF!</v>
      </c>
      <c r="H102" s="42" t="e">
        <f t="shared" si="18"/>
        <v>#REF!</v>
      </c>
      <c r="I102" s="42" t="e">
        <f t="shared" si="18"/>
        <v>#REF!</v>
      </c>
      <c r="J102" s="42" t="e">
        <f t="shared" si="18"/>
        <v>#REF!</v>
      </c>
      <c r="K102" s="42" t="e">
        <f t="shared" si="18"/>
        <v>#REF!</v>
      </c>
      <c r="L102" s="42" t="e">
        <f t="shared" si="18"/>
        <v>#REF!</v>
      </c>
      <c r="M102" s="42" t="e">
        <f t="shared" si="18"/>
        <v>#REF!</v>
      </c>
      <c r="N102" s="42" t="e">
        <f t="shared" si="18"/>
        <v>#REF!</v>
      </c>
      <c r="O102" s="43"/>
      <c r="P102" s="43"/>
    </row>
    <row r="103" spans="1:16">
      <c r="A103" s="60" t="s">
        <v>54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</row>
    <row r="104" spans="1:16">
      <c r="A104" s="27" t="s">
        <v>1</v>
      </c>
      <c r="B104" s="27" t="s">
        <v>2</v>
      </c>
      <c r="C104" s="28" t="s">
        <v>3</v>
      </c>
      <c r="D104" s="29"/>
      <c r="E104" s="30"/>
      <c r="F104" s="27" t="s">
        <v>4</v>
      </c>
      <c r="G104" s="28" t="s">
        <v>5</v>
      </c>
      <c r="H104" s="29"/>
      <c r="I104" s="29"/>
      <c r="J104" s="30"/>
      <c r="K104" s="28" t="s">
        <v>6</v>
      </c>
      <c r="L104" s="29"/>
      <c r="M104" s="29"/>
      <c r="N104" s="30"/>
      <c r="O104" s="27" t="s">
        <v>7</v>
      </c>
      <c r="P104" s="27" t="s">
        <v>8</v>
      </c>
    </row>
    <row r="105" spans="1:16" ht="31.5" customHeight="1">
      <c r="A105" s="31"/>
      <c r="B105" s="31"/>
      <c r="C105" s="32" t="s">
        <v>9</v>
      </c>
      <c r="D105" s="32" t="s">
        <v>10</v>
      </c>
      <c r="E105" s="32" t="s">
        <v>11</v>
      </c>
      <c r="F105" s="31"/>
      <c r="G105" s="32" t="s">
        <v>12</v>
      </c>
      <c r="H105" s="32" t="s">
        <v>13</v>
      </c>
      <c r="I105" s="32" t="s">
        <v>14</v>
      </c>
      <c r="J105" s="32" t="s">
        <v>15</v>
      </c>
      <c r="K105" s="32" t="s">
        <v>16</v>
      </c>
      <c r="L105" s="32" t="s">
        <v>17</v>
      </c>
      <c r="M105" s="32" t="s">
        <v>18</v>
      </c>
      <c r="N105" s="32" t="s">
        <v>19</v>
      </c>
      <c r="O105" s="31"/>
      <c r="P105" s="31"/>
    </row>
    <row r="106" spans="1:16">
      <c r="A106" s="33" t="s">
        <v>20</v>
      </c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5"/>
    </row>
    <row r="107" spans="1:16" ht="30">
      <c r="A107" s="36" t="s">
        <v>108</v>
      </c>
      <c r="B107" s="37" t="s">
        <v>41</v>
      </c>
      <c r="C107" s="38">
        <v>11.3</v>
      </c>
      <c r="D107" s="38">
        <v>10.6</v>
      </c>
      <c r="E107" s="38">
        <v>14.1</v>
      </c>
      <c r="F107" s="38">
        <v>190.2</v>
      </c>
      <c r="G107" s="39">
        <v>0</v>
      </c>
      <c r="H107" s="39">
        <v>0.4</v>
      </c>
      <c r="I107" s="39">
        <v>0</v>
      </c>
      <c r="J107" s="39">
        <v>1.4</v>
      </c>
      <c r="K107" s="39">
        <v>10.9</v>
      </c>
      <c r="L107" s="39">
        <v>18.2</v>
      </c>
      <c r="M107" s="39">
        <v>106.7</v>
      </c>
      <c r="N107" s="39">
        <v>1.4</v>
      </c>
      <c r="O107" s="37" t="s">
        <v>42</v>
      </c>
      <c r="P107" s="37" t="s">
        <v>23</v>
      </c>
    </row>
    <row r="108" spans="1:16">
      <c r="A108" s="36" t="s">
        <v>43</v>
      </c>
      <c r="B108" s="37">
        <v>150</v>
      </c>
      <c r="C108" s="38">
        <v>5.0999999999999996</v>
      </c>
      <c r="D108" s="38">
        <v>9.15</v>
      </c>
      <c r="E108" s="38">
        <v>34.200000000000003</v>
      </c>
      <c r="F108" s="38">
        <v>244.5</v>
      </c>
      <c r="G108" s="39">
        <v>0.1</v>
      </c>
      <c r="H108" s="39">
        <v>0</v>
      </c>
      <c r="I108" s="39">
        <v>0</v>
      </c>
      <c r="J108" s="39">
        <v>0.9</v>
      </c>
      <c r="K108" s="39">
        <v>27.8</v>
      </c>
      <c r="L108" s="39">
        <v>26.5</v>
      </c>
      <c r="M108" s="39">
        <v>116.7</v>
      </c>
      <c r="N108" s="39">
        <v>2</v>
      </c>
      <c r="O108" s="37">
        <v>203</v>
      </c>
      <c r="P108" s="37">
        <v>2011</v>
      </c>
    </row>
    <row r="109" spans="1:16">
      <c r="A109" s="36" t="s">
        <v>95</v>
      </c>
      <c r="B109" s="37">
        <v>200</v>
      </c>
      <c r="C109" s="38">
        <v>0.4</v>
      </c>
      <c r="D109" s="38">
        <v>0</v>
      </c>
      <c r="E109" s="38">
        <v>20.399999999999999</v>
      </c>
      <c r="F109" s="38">
        <v>84.3</v>
      </c>
      <c r="G109" s="39">
        <v>0</v>
      </c>
      <c r="H109" s="39">
        <v>0</v>
      </c>
      <c r="I109" s="39">
        <v>0.2</v>
      </c>
      <c r="J109" s="39">
        <v>0</v>
      </c>
      <c r="K109" s="39">
        <v>9.9</v>
      </c>
      <c r="L109" s="39">
        <v>3.3</v>
      </c>
      <c r="M109" s="39">
        <v>0</v>
      </c>
      <c r="N109" s="39">
        <v>0.3</v>
      </c>
      <c r="O109" s="37">
        <v>639</v>
      </c>
      <c r="P109" s="37">
        <v>2004</v>
      </c>
    </row>
    <row r="110" spans="1:16">
      <c r="A110" s="36" t="s">
        <v>113</v>
      </c>
      <c r="B110" s="37">
        <v>30</v>
      </c>
      <c r="C110" s="38">
        <v>1.98</v>
      </c>
      <c r="D110" s="38">
        <v>0.36</v>
      </c>
      <c r="E110" s="38">
        <v>10.26</v>
      </c>
      <c r="F110" s="38">
        <v>54.3</v>
      </c>
      <c r="G110" s="39">
        <v>0.1</v>
      </c>
      <c r="H110" s="39">
        <v>0</v>
      </c>
      <c r="I110" s="39">
        <v>0</v>
      </c>
      <c r="J110" s="39">
        <v>1</v>
      </c>
      <c r="K110" s="39">
        <v>10.4</v>
      </c>
      <c r="L110" s="39">
        <v>14.9</v>
      </c>
      <c r="M110" s="39">
        <v>37.799999999999997</v>
      </c>
      <c r="N110" s="39">
        <v>0.9</v>
      </c>
      <c r="O110" s="37" t="s">
        <v>91</v>
      </c>
      <c r="P110" s="37" t="s">
        <v>29</v>
      </c>
    </row>
    <row r="111" spans="1:16">
      <c r="A111" s="40" t="s">
        <v>28</v>
      </c>
      <c r="B111" s="41">
        <v>500</v>
      </c>
      <c r="C111" s="42">
        <f>C110+C109+C108+C107</f>
        <v>18.78</v>
      </c>
      <c r="D111" s="42">
        <f>SUM(D107:D110)</f>
        <v>20.11</v>
      </c>
      <c r="E111" s="42">
        <f t="shared" ref="E111:N111" si="19">SUM(E107:E110)</f>
        <v>78.960000000000008</v>
      </c>
      <c r="F111" s="42">
        <f t="shared" si="19"/>
        <v>573.29999999999995</v>
      </c>
      <c r="G111" s="42">
        <f t="shared" si="19"/>
        <v>0.2</v>
      </c>
      <c r="H111" s="42">
        <f t="shared" si="19"/>
        <v>0.4</v>
      </c>
      <c r="I111" s="42">
        <f t="shared" si="19"/>
        <v>0.2</v>
      </c>
      <c r="J111" s="42">
        <f t="shared" si="19"/>
        <v>3.3</v>
      </c>
      <c r="K111" s="42">
        <f t="shared" si="19"/>
        <v>59</v>
      </c>
      <c r="L111" s="42">
        <f t="shared" si="19"/>
        <v>62.9</v>
      </c>
      <c r="M111" s="42">
        <f t="shared" si="19"/>
        <v>261.2</v>
      </c>
      <c r="N111" s="42">
        <f t="shared" si="19"/>
        <v>4.5999999999999996</v>
      </c>
      <c r="O111" s="43"/>
      <c r="P111" s="43"/>
    </row>
    <row r="112" spans="1:16">
      <c r="A112" s="44" t="s">
        <v>117</v>
      </c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6"/>
    </row>
    <row r="113" spans="1:16">
      <c r="A113" s="47" t="s">
        <v>74</v>
      </c>
      <c r="B113" s="48">
        <v>90</v>
      </c>
      <c r="C113" s="49">
        <v>7.84</v>
      </c>
      <c r="D113" s="49">
        <v>10.09</v>
      </c>
      <c r="E113" s="49">
        <v>56.4</v>
      </c>
      <c r="F113" s="49">
        <v>348.11</v>
      </c>
      <c r="G113" s="49">
        <v>0</v>
      </c>
      <c r="H113" s="50">
        <v>0</v>
      </c>
      <c r="I113" s="49">
        <v>0</v>
      </c>
      <c r="J113" s="50">
        <v>0</v>
      </c>
      <c r="K113" s="50">
        <v>0</v>
      </c>
      <c r="L113" s="50">
        <v>0</v>
      </c>
      <c r="M113" s="49">
        <v>0</v>
      </c>
      <c r="N113" s="50">
        <v>0</v>
      </c>
      <c r="O113" s="51"/>
      <c r="P113" s="51" t="s">
        <v>29</v>
      </c>
    </row>
    <row r="114" spans="1:16">
      <c r="A114" s="52" t="s">
        <v>38</v>
      </c>
      <c r="B114" s="53" t="s">
        <v>48</v>
      </c>
      <c r="C114" s="54">
        <v>2.2999999999999998</v>
      </c>
      <c r="D114" s="54">
        <v>1.3</v>
      </c>
      <c r="E114" s="54">
        <v>25.9</v>
      </c>
      <c r="F114" s="54">
        <v>123.5</v>
      </c>
      <c r="G114" s="54">
        <v>0</v>
      </c>
      <c r="H114" s="55">
        <v>0.1</v>
      </c>
      <c r="I114" s="54">
        <v>0</v>
      </c>
      <c r="J114" s="55">
        <v>0</v>
      </c>
      <c r="K114" s="55">
        <v>65.099999999999994</v>
      </c>
      <c r="L114" s="55">
        <v>17.899999999999999</v>
      </c>
      <c r="M114" s="54">
        <v>61.4</v>
      </c>
      <c r="N114" s="55">
        <v>0.7</v>
      </c>
      <c r="O114" s="56" t="s">
        <v>39</v>
      </c>
      <c r="P114" s="56" t="s">
        <v>25</v>
      </c>
    </row>
    <row r="115" spans="1:16">
      <c r="A115" s="57" t="s">
        <v>28</v>
      </c>
      <c r="B115" s="32">
        <v>290</v>
      </c>
      <c r="C115" s="58">
        <f>SUM(C113:C114)</f>
        <v>10.14</v>
      </c>
      <c r="D115" s="58">
        <f>SUM(D113:D114)</f>
        <v>11.39</v>
      </c>
      <c r="E115" s="58">
        <f t="shared" ref="E115:N115" si="20">SUM(E113:E114)</f>
        <v>82.3</v>
      </c>
      <c r="F115" s="58">
        <f t="shared" si="20"/>
        <v>471.61</v>
      </c>
      <c r="G115" s="58">
        <f t="shared" si="20"/>
        <v>0</v>
      </c>
      <c r="H115" s="58">
        <f t="shared" si="20"/>
        <v>0.1</v>
      </c>
      <c r="I115" s="58">
        <f t="shared" si="20"/>
        <v>0</v>
      </c>
      <c r="J115" s="58">
        <f t="shared" si="20"/>
        <v>0</v>
      </c>
      <c r="K115" s="58">
        <f t="shared" si="20"/>
        <v>65.099999999999994</v>
      </c>
      <c r="L115" s="58">
        <f t="shared" si="20"/>
        <v>17.899999999999999</v>
      </c>
      <c r="M115" s="58">
        <f t="shared" si="20"/>
        <v>61.4</v>
      </c>
      <c r="N115" s="58">
        <f t="shared" si="20"/>
        <v>0.7</v>
      </c>
      <c r="O115" s="59" t="s">
        <v>29</v>
      </c>
      <c r="P115" s="59" t="s">
        <v>29</v>
      </c>
    </row>
    <row r="116" spans="1:16">
      <c r="A116" s="40" t="s">
        <v>32</v>
      </c>
      <c r="B116" s="41">
        <v>790</v>
      </c>
      <c r="C116" s="42">
        <f>C115+C111</f>
        <v>28.92</v>
      </c>
      <c r="D116" s="42">
        <f>D115+D111</f>
        <v>31.5</v>
      </c>
      <c r="E116" s="42">
        <f t="shared" ref="E116:N116" si="21">E115+E111</f>
        <v>161.26</v>
      </c>
      <c r="F116" s="42">
        <f t="shared" si="21"/>
        <v>1044.9099999999999</v>
      </c>
      <c r="G116" s="42">
        <f t="shared" si="21"/>
        <v>0.2</v>
      </c>
      <c r="H116" s="42">
        <f t="shared" si="21"/>
        <v>0.5</v>
      </c>
      <c r="I116" s="42">
        <f t="shared" si="21"/>
        <v>0.2</v>
      </c>
      <c r="J116" s="42">
        <f t="shared" si="21"/>
        <v>3.3</v>
      </c>
      <c r="K116" s="42">
        <f t="shared" si="21"/>
        <v>124.1</v>
      </c>
      <c r="L116" s="42">
        <f t="shared" si="21"/>
        <v>80.8</v>
      </c>
      <c r="M116" s="42">
        <f t="shared" si="21"/>
        <v>322.59999999999997</v>
      </c>
      <c r="N116" s="42">
        <f t="shared" si="21"/>
        <v>5.3</v>
      </c>
      <c r="O116" s="43"/>
      <c r="P116" s="43"/>
    </row>
    <row r="117" spans="1:16">
      <c r="A117" s="60" t="s">
        <v>59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</row>
    <row r="118" spans="1:16">
      <c r="A118" s="27" t="s">
        <v>1</v>
      </c>
      <c r="B118" s="27" t="s">
        <v>2</v>
      </c>
      <c r="C118" s="28" t="s">
        <v>3</v>
      </c>
      <c r="D118" s="29"/>
      <c r="E118" s="30"/>
      <c r="F118" s="27" t="s">
        <v>4</v>
      </c>
      <c r="G118" s="28" t="s">
        <v>5</v>
      </c>
      <c r="H118" s="29"/>
      <c r="I118" s="29"/>
      <c r="J118" s="30"/>
      <c r="K118" s="28" t="s">
        <v>6</v>
      </c>
      <c r="L118" s="29"/>
      <c r="M118" s="29"/>
      <c r="N118" s="30"/>
      <c r="O118" s="27" t="s">
        <v>7</v>
      </c>
      <c r="P118" s="27" t="s">
        <v>8</v>
      </c>
    </row>
    <row r="119" spans="1:16" ht="28.5" customHeight="1">
      <c r="A119" s="31"/>
      <c r="B119" s="31"/>
      <c r="C119" s="32" t="s">
        <v>9</v>
      </c>
      <c r="D119" s="32" t="s">
        <v>10</v>
      </c>
      <c r="E119" s="32" t="s">
        <v>11</v>
      </c>
      <c r="F119" s="31"/>
      <c r="G119" s="32" t="s">
        <v>12</v>
      </c>
      <c r="H119" s="32" t="s">
        <v>13</v>
      </c>
      <c r="I119" s="32" t="s">
        <v>14</v>
      </c>
      <c r="J119" s="32" t="s">
        <v>15</v>
      </c>
      <c r="K119" s="32" t="s">
        <v>16</v>
      </c>
      <c r="L119" s="32" t="s">
        <v>17</v>
      </c>
      <c r="M119" s="32" t="s">
        <v>18</v>
      </c>
      <c r="N119" s="32" t="s">
        <v>19</v>
      </c>
      <c r="O119" s="31"/>
      <c r="P119" s="31"/>
    </row>
    <row r="120" spans="1:16">
      <c r="A120" s="33" t="s">
        <v>20</v>
      </c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5"/>
    </row>
    <row r="121" spans="1:16" ht="30">
      <c r="A121" s="36" t="s">
        <v>34</v>
      </c>
      <c r="B121" s="37" t="s">
        <v>48</v>
      </c>
      <c r="C121" s="38">
        <v>10.53</v>
      </c>
      <c r="D121" s="38">
        <v>15.5</v>
      </c>
      <c r="E121" s="38">
        <v>34.4</v>
      </c>
      <c r="F121" s="38">
        <v>298.2</v>
      </c>
      <c r="G121" s="39">
        <v>0.2</v>
      </c>
      <c r="H121" s="39">
        <v>0.2</v>
      </c>
      <c r="I121" s="39">
        <v>0</v>
      </c>
      <c r="J121" s="39">
        <v>0.9</v>
      </c>
      <c r="K121" s="39">
        <v>129.5</v>
      </c>
      <c r="L121" s="39">
        <v>62.3</v>
      </c>
      <c r="M121" s="39">
        <v>223.1</v>
      </c>
      <c r="N121" s="39">
        <v>1.8</v>
      </c>
      <c r="O121" s="37" t="s">
        <v>24</v>
      </c>
      <c r="P121" s="37" t="s">
        <v>25</v>
      </c>
    </row>
    <row r="122" spans="1:16">
      <c r="A122" s="36" t="s">
        <v>93</v>
      </c>
      <c r="B122" s="37" t="s">
        <v>35</v>
      </c>
      <c r="C122" s="38">
        <v>3.3</v>
      </c>
      <c r="D122" s="38">
        <v>0.2</v>
      </c>
      <c r="E122" s="38">
        <v>22.2</v>
      </c>
      <c r="F122" s="38">
        <v>117.4</v>
      </c>
      <c r="G122" s="39">
        <v>0</v>
      </c>
      <c r="H122" s="39">
        <v>0</v>
      </c>
      <c r="I122" s="39">
        <v>0</v>
      </c>
      <c r="J122" s="39">
        <v>0.6</v>
      </c>
      <c r="K122" s="39">
        <v>8.6999999999999993</v>
      </c>
      <c r="L122" s="39">
        <v>10.199999999999999</v>
      </c>
      <c r="M122" s="39">
        <v>24.3</v>
      </c>
      <c r="N122" s="39">
        <v>0.8</v>
      </c>
      <c r="O122" s="37" t="s">
        <v>36</v>
      </c>
      <c r="P122" s="37" t="s">
        <v>25</v>
      </c>
    </row>
    <row r="123" spans="1:16">
      <c r="A123" s="36" t="s">
        <v>75</v>
      </c>
      <c r="B123" s="37">
        <v>200</v>
      </c>
      <c r="C123" s="38">
        <v>0.2</v>
      </c>
      <c r="D123" s="38">
        <v>0</v>
      </c>
      <c r="E123" s="38">
        <v>15</v>
      </c>
      <c r="F123" s="38">
        <v>58</v>
      </c>
      <c r="G123" s="39">
        <v>0</v>
      </c>
      <c r="H123" s="39">
        <v>0</v>
      </c>
      <c r="I123" s="39">
        <v>0.2</v>
      </c>
      <c r="J123" s="39">
        <v>0</v>
      </c>
      <c r="K123" s="39">
        <v>9.9</v>
      </c>
      <c r="L123" s="39">
        <v>3.3</v>
      </c>
      <c r="M123" s="39">
        <v>0</v>
      </c>
      <c r="N123" s="39">
        <v>0.3</v>
      </c>
      <c r="O123" s="37">
        <v>685</v>
      </c>
      <c r="P123" s="37" t="s">
        <v>26</v>
      </c>
    </row>
    <row r="124" spans="1:16">
      <c r="A124" s="36" t="s">
        <v>110</v>
      </c>
      <c r="B124" s="37">
        <v>150</v>
      </c>
      <c r="C124" s="38">
        <v>0.6</v>
      </c>
      <c r="D124" s="38">
        <v>0.6</v>
      </c>
      <c r="E124" s="38">
        <v>14.3</v>
      </c>
      <c r="F124" s="38">
        <v>68.400000000000006</v>
      </c>
      <c r="G124" s="39">
        <v>0.1</v>
      </c>
      <c r="H124" s="39">
        <v>0</v>
      </c>
      <c r="I124" s="39">
        <v>0</v>
      </c>
      <c r="J124" s="39">
        <v>1</v>
      </c>
      <c r="K124" s="39">
        <v>10.4</v>
      </c>
      <c r="L124" s="39">
        <v>14.9</v>
      </c>
      <c r="M124" s="39">
        <v>37.799999999999997</v>
      </c>
      <c r="N124" s="39">
        <v>0.9</v>
      </c>
      <c r="O124" s="37" t="s">
        <v>94</v>
      </c>
      <c r="P124" s="37" t="s">
        <v>29</v>
      </c>
    </row>
    <row r="125" spans="1:16">
      <c r="A125" s="40" t="s">
        <v>28</v>
      </c>
      <c r="B125" s="41">
        <v>600</v>
      </c>
      <c r="C125" s="42">
        <f>C124+C123+C122+C121</f>
        <v>14.629999999999999</v>
      </c>
      <c r="D125" s="42">
        <f>D124+D123+D122+D121</f>
        <v>16.3</v>
      </c>
      <c r="E125" s="42">
        <f>E124+E123+E122+E121</f>
        <v>85.9</v>
      </c>
      <c r="F125" s="42">
        <f>F124+F123+F122+F121</f>
        <v>542</v>
      </c>
      <c r="G125" s="42">
        <f t="shared" ref="G125:N125" si="22">SUM(G121:G124)</f>
        <v>0.30000000000000004</v>
      </c>
      <c r="H125" s="42">
        <f t="shared" si="22"/>
        <v>0.2</v>
      </c>
      <c r="I125" s="42">
        <f t="shared" si="22"/>
        <v>0.2</v>
      </c>
      <c r="J125" s="42">
        <f t="shared" si="22"/>
        <v>2.5</v>
      </c>
      <c r="K125" s="42">
        <f t="shared" si="22"/>
        <v>158.5</v>
      </c>
      <c r="L125" s="42">
        <f t="shared" si="22"/>
        <v>90.7</v>
      </c>
      <c r="M125" s="42">
        <f t="shared" si="22"/>
        <v>285.2</v>
      </c>
      <c r="N125" s="42">
        <f t="shared" si="22"/>
        <v>3.8</v>
      </c>
      <c r="O125" s="43"/>
      <c r="P125" s="43"/>
    </row>
    <row r="126" spans="1:16">
      <c r="A126" s="44" t="s">
        <v>117</v>
      </c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6"/>
    </row>
    <row r="127" spans="1:16">
      <c r="A127" s="47" t="s">
        <v>46</v>
      </c>
      <c r="B127" s="48">
        <v>80</v>
      </c>
      <c r="C127" s="49">
        <v>6.46</v>
      </c>
      <c r="D127" s="49">
        <v>6.4</v>
      </c>
      <c r="E127" s="49">
        <v>61.98</v>
      </c>
      <c r="F127" s="49">
        <v>332.66</v>
      </c>
      <c r="G127" s="49">
        <v>0</v>
      </c>
      <c r="H127" s="50">
        <v>0</v>
      </c>
      <c r="I127" s="49">
        <v>0</v>
      </c>
      <c r="J127" s="50">
        <v>0</v>
      </c>
      <c r="K127" s="50">
        <v>0</v>
      </c>
      <c r="L127" s="50">
        <v>0</v>
      </c>
      <c r="M127" s="49">
        <v>0</v>
      </c>
      <c r="N127" s="50">
        <v>0</v>
      </c>
      <c r="O127" s="51"/>
      <c r="P127" s="51" t="s">
        <v>29</v>
      </c>
    </row>
    <row r="128" spans="1:16">
      <c r="A128" s="52" t="s">
        <v>30</v>
      </c>
      <c r="B128" s="53" t="s">
        <v>48</v>
      </c>
      <c r="C128" s="54">
        <v>0.1</v>
      </c>
      <c r="D128" s="54">
        <v>0</v>
      </c>
      <c r="E128" s="54">
        <v>28.2</v>
      </c>
      <c r="F128" s="54">
        <v>110.3</v>
      </c>
      <c r="G128" s="54">
        <v>0</v>
      </c>
      <c r="H128" s="55">
        <v>0</v>
      </c>
      <c r="I128" s="54">
        <v>0</v>
      </c>
      <c r="J128" s="55">
        <v>0</v>
      </c>
      <c r="K128" s="55">
        <v>13.5</v>
      </c>
      <c r="L128" s="55">
        <v>3.3</v>
      </c>
      <c r="M128" s="54">
        <v>6.9</v>
      </c>
      <c r="N128" s="55">
        <v>0.3</v>
      </c>
      <c r="O128" s="56" t="s">
        <v>31</v>
      </c>
      <c r="P128" s="56" t="s">
        <v>26</v>
      </c>
    </row>
    <row r="129" spans="1:16">
      <c r="A129" s="57" t="s">
        <v>28</v>
      </c>
      <c r="B129" s="32">
        <v>280</v>
      </c>
      <c r="C129" s="58">
        <f>SUM(C127:C128)</f>
        <v>6.56</v>
      </c>
      <c r="D129" s="58">
        <f>SUM(D127:D128)</f>
        <v>6.4</v>
      </c>
      <c r="E129" s="58">
        <f t="shared" ref="E129:N129" si="23">SUM(E127:E128)</f>
        <v>90.179999999999993</v>
      </c>
      <c r="F129" s="58">
        <f t="shared" si="23"/>
        <v>442.96000000000004</v>
      </c>
      <c r="G129" s="58">
        <f t="shared" si="23"/>
        <v>0</v>
      </c>
      <c r="H129" s="58">
        <f t="shared" si="23"/>
        <v>0</v>
      </c>
      <c r="I129" s="58">
        <f t="shared" si="23"/>
        <v>0</v>
      </c>
      <c r="J129" s="58">
        <f t="shared" si="23"/>
        <v>0</v>
      </c>
      <c r="K129" s="58">
        <f t="shared" si="23"/>
        <v>13.5</v>
      </c>
      <c r="L129" s="58">
        <f t="shared" si="23"/>
        <v>3.3</v>
      </c>
      <c r="M129" s="58">
        <f t="shared" si="23"/>
        <v>6.9</v>
      </c>
      <c r="N129" s="58">
        <f t="shared" si="23"/>
        <v>0.3</v>
      </c>
      <c r="O129" s="59" t="s">
        <v>29</v>
      </c>
      <c r="P129" s="59" t="s">
        <v>29</v>
      </c>
    </row>
    <row r="130" spans="1:16">
      <c r="A130" s="40" t="s">
        <v>32</v>
      </c>
      <c r="B130" s="41">
        <v>880</v>
      </c>
      <c r="C130" s="42">
        <f>C129+C125</f>
        <v>21.189999999999998</v>
      </c>
      <c r="D130" s="42">
        <f>D129+D125</f>
        <v>22.700000000000003</v>
      </c>
      <c r="E130" s="42">
        <f t="shared" ref="E130:N130" si="24">E129+E125</f>
        <v>176.07999999999998</v>
      </c>
      <c r="F130" s="42">
        <f t="shared" si="24"/>
        <v>984.96</v>
      </c>
      <c r="G130" s="42">
        <f t="shared" si="24"/>
        <v>0.30000000000000004</v>
      </c>
      <c r="H130" s="42">
        <f t="shared" si="24"/>
        <v>0.2</v>
      </c>
      <c r="I130" s="42">
        <f t="shared" si="24"/>
        <v>0.2</v>
      </c>
      <c r="J130" s="42">
        <f t="shared" si="24"/>
        <v>2.5</v>
      </c>
      <c r="K130" s="42">
        <f t="shared" si="24"/>
        <v>172</v>
      </c>
      <c r="L130" s="42">
        <f t="shared" si="24"/>
        <v>94</v>
      </c>
      <c r="M130" s="42">
        <f t="shared" si="24"/>
        <v>292.09999999999997</v>
      </c>
      <c r="N130" s="42">
        <f t="shared" si="24"/>
        <v>4.0999999999999996</v>
      </c>
      <c r="O130" s="43"/>
      <c r="P130" s="43"/>
    </row>
    <row r="131" spans="1:16">
      <c r="A131" s="60" t="s">
        <v>60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</row>
    <row r="132" spans="1:16">
      <c r="A132" s="27" t="s">
        <v>1</v>
      </c>
      <c r="B132" s="27" t="s">
        <v>2</v>
      </c>
      <c r="C132" s="28" t="s">
        <v>3</v>
      </c>
      <c r="D132" s="29"/>
      <c r="E132" s="30"/>
      <c r="F132" s="27" t="s">
        <v>4</v>
      </c>
      <c r="G132" s="28" t="s">
        <v>5</v>
      </c>
      <c r="H132" s="29"/>
      <c r="I132" s="29"/>
      <c r="J132" s="30"/>
      <c r="K132" s="28" t="s">
        <v>6</v>
      </c>
      <c r="L132" s="29"/>
      <c r="M132" s="29"/>
      <c r="N132" s="30"/>
      <c r="O132" s="27" t="s">
        <v>7</v>
      </c>
      <c r="P132" s="27" t="s">
        <v>8</v>
      </c>
    </row>
    <row r="133" spans="1:16" ht="29.25" customHeight="1">
      <c r="A133" s="31"/>
      <c r="B133" s="31"/>
      <c r="C133" s="32" t="s">
        <v>9</v>
      </c>
      <c r="D133" s="32" t="s">
        <v>10</v>
      </c>
      <c r="E133" s="32" t="s">
        <v>11</v>
      </c>
      <c r="F133" s="31"/>
      <c r="G133" s="32" t="s">
        <v>12</v>
      </c>
      <c r="H133" s="32" t="s">
        <v>13</v>
      </c>
      <c r="I133" s="32" t="s">
        <v>14</v>
      </c>
      <c r="J133" s="32" t="s">
        <v>15</v>
      </c>
      <c r="K133" s="32" t="s">
        <v>16</v>
      </c>
      <c r="L133" s="32" t="s">
        <v>17</v>
      </c>
      <c r="M133" s="32" t="s">
        <v>18</v>
      </c>
      <c r="N133" s="32" t="s">
        <v>19</v>
      </c>
      <c r="O133" s="31"/>
      <c r="P133" s="31"/>
    </row>
    <row r="134" spans="1:16">
      <c r="A134" s="33" t="s">
        <v>20</v>
      </c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5"/>
    </row>
    <row r="135" spans="1:16">
      <c r="A135" s="36" t="s">
        <v>103</v>
      </c>
      <c r="B135" s="37">
        <v>90</v>
      </c>
      <c r="C135" s="38">
        <v>11.6</v>
      </c>
      <c r="D135" s="38">
        <v>8.3000000000000007</v>
      </c>
      <c r="E135" s="38">
        <v>5.9</v>
      </c>
      <c r="F135" s="38">
        <v>119</v>
      </c>
      <c r="G135" s="39">
        <v>0.1</v>
      </c>
      <c r="H135" s="39">
        <v>0.8</v>
      </c>
      <c r="I135" s="39">
        <v>0.3</v>
      </c>
      <c r="J135" s="39">
        <v>0.6</v>
      </c>
      <c r="K135" s="39">
        <v>47</v>
      </c>
      <c r="L135" s="39">
        <v>41.7</v>
      </c>
      <c r="M135" s="39">
        <v>174.1</v>
      </c>
      <c r="N135" s="39">
        <v>1</v>
      </c>
      <c r="O135" s="37">
        <v>390</v>
      </c>
      <c r="P135" s="37">
        <v>2004</v>
      </c>
    </row>
    <row r="136" spans="1:16">
      <c r="A136" s="36" t="s">
        <v>98</v>
      </c>
      <c r="B136" s="37">
        <v>150</v>
      </c>
      <c r="C136" s="38">
        <v>3.8</v>
      </c>
      <c r="D136" s="38">
        <v>6.8</v>
      </c>
      <c r="E136" s="38">
        <v>38.9</v>
      </c>
      <c r="F136" s="38">
        <v>219.3</v>
      </c>
      <c r="G136" s="39">
        <v>0.1</v>
      </c>
      <c r="H136" s="39">
        <v>0</v>
      </c>
      <c r="I136" s="39">
        <v>0.1</v>
      </c>
      <c r="J136" s="39">
        <v>1.1000000000000001</v>
      </c>
      <c r="K136" s="39">
        <v>16.899999999999999</v>
      </c>
      <c r="L136" s="39">
        <v>21.8</v>
      </c>
      <c r="M136" s="39">
        <v>58.2</v>
      </c>
      <c r="N136" s="39">
        <v>1.2</v>
      </c>
      <c r="O136" s="37">
        <v>304</v>
      </c>
      <c r="P136" s="37">
        <v>2017</v>
      </c>
    </row>
    <row r="137" spans="1:16" ht="30">
      <c r="A137" s="36" t="s">
        <v>106</v>
      </c>
      <c r="B137" s="37">
        <v>60</v>
      </c>
      <c r="C137" s="38">
        <v>0.6</v>
      </c>
      <c r="D137" s="38">
        <v>0.1</v>
      </c>
      <c r="E137" s="38">
        <v>1.75</v>
      </c>
      <c r="F137" s="38">
        <v>13.2</v>
      </c>
      <c r="G137" s="39"/>
      <c r="H137" s="39"/>
      <c r="I137" s="39"/>
      <c r="J137" s="39"/>
      <c r="K137" s="39"/>
      <c r="L137" s="39"/>
      <c r="M137" s="39"/>
      <c r="N137" s="39"/>
      <c r="O137" s="37" t="s">
        <v>107</v>
      </c>
      <c r="P137" s="37">
        <v>2017</v>
      </c>
    </row>
    <row r="138" spans="1:16">
      <c r="A138" s="36" t="s">
        <v>76</v>
      </c>
      <c r="B138" s="37">
        <v>200</v>
      </c>
      <c r="C138" s="38">
        <v>0.3</v>
      </c>
      <c r="D138" s="38">
        <v>0</v>
      </c>
      <c r="E138" s="38">
        <v>15.2</v>
      </c>
      <c r="F138" s="38">
        <v>60</v>
      </c>
      <c r="G138" s="39">
        <v>0</v>
      </c>
      <c r="H138" s="39">
        <v>0.8</v>
      </c>
      <c r="I138" s="39">
        <v>0.2</v>
      </c>
      <c r="J138" s="39">
        <v>0</v>
      </c>
      <c r="K138" s="39">
        <v>11.7</v>
      </c>
      <c r="L138" s="39">
        <v>3.8</v>
      </c>
      <c r="M138" s="39">
        <v>1</v>
      </c>
      <c r="N138" s="39">
        <v>0.3</v>
      </c>
      <c r="O138" s="37">
        <v>686</v>
      </c>
      <c r="P138" s="37" t="s">
        <v>26</v>
      </c>
    </row>
    <row r="139" spans="1:16">
      <c r="A139" s="36" t="s">
        <v>113</v>
      </c>
      <c r="B139" s="37">
        <v>50</v>
      </c>
      <c r="C139" s="38">
        <v>3.3</v>
      </c>
      <c r="D139" s="38">
        <v>0.6</v>
      </c>
      <c r="E139" s="38">
        <v>17.100000000000001</v>
      </c>
      <c r="F139" s="38">
        <v>90.5</v>
      </c>
      <c r="G139" s="39">
        <v>0.1</v>
      </c>
      <c r="H139" s="39">
        <v>0</v>
      </c>
      <c r="I139" s="39">
        <v>0</v>
      </c>
      <c r="J139" s="39">
        <v>1</v>
      </c>
      <c r="K139" s="39">
        <v>10.4</v>
      </c>
      <c r="L139" s="39">
        <v>14.9</v>
      </c>
      <c r="M139" s="39">
        <v>37.799999999999997</v>
      </c>
      <c r="N139" s="39">
        <v>0.9</v>
      </c>
      <c r="O139" s="37" t="s">
        <v>91</v>
      </c>
      <c r="P139" s="37" t="s">
        <v>29</v>
      </c>
    </row>
    <row r="140" spans="1:16">
      <c r="A140" s="40" t="s">
        <v>28</v>
      </c>
      <c r="B140" s="41">
        <v>550</v>
      </c>
      <c r="C140" s="42">
        <f>C139+C138+C137+C136+C135</f>
        <v>19.599999999999998</v>
      </c>
      <c r="D140" s="42">
        <f>D139+D138+D137+D136+D135</f>
        <v>15.8</v>
      </c>
      <c r="E140" s="42">
        <f>E139+E138+E137+E136+E135</f>
        <v>78.849999999999994</v>
      </c>
      <c r="F140" s="42">
        <f>F139+F138+F137+F136+F135</f>
        <v>502</v>
      </c>
      <c r="G140" s="42" t="e">
        <f>G135+#REF!+G136+G138+G139</f>
        <v>#REF!</v>
      </c>
      <c r="H140" s="42" t="e">
        <f>H135+#REF!+H136+H138+H139</f>
        <v>#REF!</v>
      </c>
      <c r="I140" s="42" t="e">
        <f>I135+#REF!+I136+I138+I139</f>
        <v>#REF!</v>
      </c>
      <c r="J140" s="42" t="e">
        <f>J135+#REF!+J136+J138+J139</f>
        <v>#REF!</v>
      </c>
      <c r="K140" s="42" t="e">
        <f>K135+#REF!+K136+K138+K139</f>
        <v>#REF!</v>
      </c>
      <c r="L140" s="42" t="e">
        <f>L135+#REF!+L136+L138+L139</f>
        <v>#REF!</v>
      </c>
      <c r="M140" s="42" t="e">
        <f>M135+#REF!+M136+M138+M139</f>
        <v>#REF!</v>
      </c>
      <c r="N140" s="42" t="e">
        <f>N135+#REF!+N136+N138+N139</f>
        <v>#REF!</v>
      </c>
      <c r="O140" s="43"/>
      <c r="P140" s="43"/>
    </row>
    <row r="141" spans="1:16">
      <c r="A141" s="44" t="s">
        <v>117</v>
      </c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6"/>
    </row>
    <row r="142" spans="1:16">
      <c r="A142" s="47" t="s">
        <v>83</v>
      </c>
      <c r="B142" s="48">
        <v>80</v>
      </c>
      <c r="C142" s="49">
        <v>7.11</v>
      </c>
      <c r="D142" s="49">
        <v>5.5</v>
      </c>
      <c r="E142" s="49">
        <v>47.3</v>
      </c>
      <c r="F142" s="49">
        <v>267.60000000000002</v>
      </c>
      <c r="G142" s="49">
        <v>0</v>
      </c>
      <c r="H142" s="50">
        <v>0</v>
      </c>
      <c r="I142" s="49">
        <v>0</v>
      </c>
      <c r="J142" s="50">
        <v>0</v>
      </c>
      <c r="K142" s="50">
        <v>0</v>
      </c>
      <c r="L142" s="50">
        <v>0</v>
      </c>
      <c r="M142" s="49">
        <v>0</v>
      </c>
      <c r="N142" s="50">
        <v>0</v>
      </c>
      <c r="O142" s="51"/>
      <c r="P142" s="51" t="s">
        <v>29</v>
      </c>
    </row>
    <row r="143" spans="1:16">
      <c r="A143" s="52" t="s">
        <v>57</v>
      </c>
      <c r="B143" s="53" t="s">
        <v>48</v>
      </c>
      <c r="C143" s="54">
        <v>0.5</v>
      </c>
      <c r="D143" s="54">
        <v>0.1</v>
      </c>
      <c r="E143" s="54">
        <v>27.4</v>
      </c>
      <c r="F143" s="54">
        <v>112.6</v>
      </c>
      <c r="G143" s="54">
        <v>0</v>
      </c>
      <c r="H143" s="55">
        <v>0</v>
      </c>
      <c r="I143" s="54">
        <v>0</v>
      </c>
      <c r="J143" s="55">
        <v>0</v>
      </c>
      <c r="K143" s="55">
        <v>23</v>
      </c>
      <c r="L143" s="55">
        <v>9.4</v>
      </c>
      <c r="M143" s="54">
        <v>23.2</v>
      </c>
      <c r="N143" s="55">
        <v>0.5</v>
      </c>
      <c r="O143" s="56" t="s">
        <v>58</v>
      </c>
      <c r="P143" s="56" t="s">
        <v>26</v>
      </c>
    </row>
    <row r="144" spans="1:16">
      <c r="A144" s="57" t="s">
        <v>28</v>
      </c>
      <c r="B144" s="32">
        <v>280</v>
      </c>
      <c r="C144" s="58">
        <f>SUM(C142:C143)</f>
        <v>7.61</v>
      </c>
      <c r="D144" s="58">
        <f>SUM(D142:D143)</f>
        <v>5.6</v>
      </c>
      <c r="E144" s="58">
        <f t="shared" ref="E144:N144" si="25">SUM(E142:E143)</f>
        <v>74.699999999999989</v>
      </c>
      <c r="F144" s="58">
        <f t="shared" si="25"/>
        <v>380.20000000000005</v>
      </c>
      <c r="G144" s="58">
        <f t="shared" si="25"/>
        <v>0</v>
      </c>
      <c r="H144" s="58">
        <f t="shared" si="25"/>
        <v>0</v>
      </c>
      <c r="I144" s="58">
        <f t="shared" si="25"/>
        <v>0</v>
      </c>
      <c r="J144" s="58">
        <f t="shared" si="25"/>
        <v>0</v>
      </c>
      <c r="K144" s="58">
        <f t="shared" si="25"/>
        <v>23</v>
      </c>
      <c r="L144" s="58">
        <f t="shared" si="25"/>
        <v>9.4</v>
      </c>
      <c r="M144" s="58">
        <f t="shared" si="25"/>
        <v>23.2</v>
      </c>
      <c r="N144" s="58">
        <f t="shared" si="25"/>
        <v>0.5</v>
      </c>
      <c r="O144" s="59" t="s">
        <v>29</v>
      </c>
      <c r="P144" s="59" t="s">
        <v>29</v>
      </c>
    </row>
    <row r="145" spans="1:16">
      <c r="A145" s="40" t="s">
        <v>32</v>
      </c>
      <c r="B145" s="41">
        <v>830</v>
      </c>
      <c r="C145" s="42">
        <f>C144+C140</f>
        <v>27.209999999999997</v>
      </c>
      <c r="D145" s="42">
        <f>D144+D140</f>
        <v>21.4</v>
      </c>
      <c r="E145" s="42">
        <f t="shared" ref="E145:N145" si="26">E144+E140</f>
        <v>153.54999999999998</v>
      </c>
      <c r="F145" s="42">
        <f t="shared" si="26"/>
        <v>882.2</v>
      </c>
      <c r="G145" s="42" t="e">
        <f t="shared" si="26"/>
        <v>#REF!</v>
      </c>
      <c r="H145" s="42" t="e">
        <f t="shared" si="26"/>
        <v>#REF!</v>
      </c>
      <c r="I145" s="42" t="e">
        <f t="shared" si="26"/>
        <v>#REF!</v>
      </c>
      <c r="J145" s="42" t="e">
        <f t="shared" si="26"/>
        <v>#REF!</v>
      </c>
      <c r="K145" s="42" t="e">
        <f t="shared" si="26"/>
        <v>#REF!</v>
      </c>
      <c r="L145" s="42" t="e">
        <f t="shared" si="26"/>
        <v>#REF!</v>
      </c>
      <c r="M145" s="42" t="e">
        <f t="shared" si="26"/>
        <v>#REF!</v>
      </c>
      <c r="N145" s="42" t="e">
        <f t="shared" si="26"/>
        <v>#REF!</v>
      </c>
      <c r="O145" s="43"/>
      <c r="P145" s="43"/>
    </row>
    <row r="146" spans="1:16">
      <c r="A146" s="61" t="s">
        <v>61</v>
      </c>
      <c r="B146" s="61"/>
      <c r="C146" s="61"/>
      <c r="D146" s="61"/>
      <c r="E146" s="61"/>
      <c r="F146" s="61"/>
      <c r="G146" s="62"/>
    </row>
    <row r="147" spans="1:16">
      <c r="A147" s="64" t="s">
        <v>62</v>
      </c>
      <c r="B147" s="65"/>
      <c r="C147" s="66" t="s">
        <v>63</v>
      </c>
      <c r="D147" s="66" t="s">
        <v>64</v>
      </c>
      <c r="E147" s="66" t="s">
        <v>65</v>
      </c>
      <c r="F147" s="66" t="s">
        <v>66</v>
      </c>
      <c r="G147" s="62"/>
    </row>
    <row r="148" spans="1:16">
      <c r="A148" s="64" t="s">
        <v>67</v>
      </c>
      <c r="B148" s="65"/>
      <c r="C148" s="67">
        <f>C145+C130+C116+C102+C87+C73+C59+C45+C30+C16</f>
        <v>259.63</v>
      </c>
      <c r="D148" s="67">
        <f>D145+D130+D116+D102+D87+D73+D59+D45+D30+D16</f>
        <v>264.40000000000003</v>
      </c>
      <c r="E148" s="67">
        <f>E145+E130+E116+E102+E87+E73+E59+E45+E30+E16</f>
        <v>1540.5800000000002</v>
      </c>
      <c r="F148" s="67">
        <f>F145+F130+F116+F102+F87+F73+F59+F45+F30+F16</f>
        <v>9507.64</v>
      </c>
      <c r="G148" s="68"/>
    </row>
    <row r="149" spans="1:16">
      <c r="A149" s="64" t="s">
        <v>68</v>
      </c>
      <c r="B149" s="65"/>
      <c r="C149" s="67">
        <f>C148/10</f>
        <v>25.963000000000001</v>
      </c>
      <c r="D149" s="67">
        <f>D148/10</f>
        <v>26.440000000000005</v>
      </c>
      <c r="E149" s="67">
        <f>E148/10</f>
        <v>154.05800000000002</v>
      </c>
      <c r="F149" s="67">
        <f>F148/10</f>
        <v>950.7639999999999</v>
      </c>
      <c r="G149" s="69"/>
      <c r="O149" s="63" t="s">
        <v>116</v>
      </c>
    </row>
    <row r="150" spans="1:16">
      <c r="A150" s="64" t="s">
        <v>69</v>
      </c>
      <c r="B150" s="65"/>
      <c r="C150" s="70">
        <v>1</v>
      </c>
      <c r="D150" s="70">
        <v>1</v>
      </c>
      <c r="E150" s="70">
        <v>4</v>
      </c>
      <c r="F150" s="67"/>
      <c r="G150" s="69"/>
    </row>
  </sheetData>
  <mergeCells count="111">
    <mergeCell ref="K132:N132"/>
    <mergeCell ref="O132:O133"/>
    <mergeCell ref="P132:P133"/>
    <mergeCell ref="A134:P134"/>
    <mergeCell ref="A141:P141"/>
    <mergeCell ref="O118:O119"/>
    <mergeCell ref="P118:P119"/>
    <mergeCell ref="A120:P120"/>
    <mergeCell ref="A126:P126"/>
    <mergeCell ref="A131:P131"/>
    <mergeCell ref="A132:A133"/>
    <mergeCell ref="B132:B133"/>
    <mergeCell ref="C132:E132"/>
    <mergeCell ref="F132:F133"/>
    <mergeCell ref="G132:J132"/>
    <mergeCell ref="A118:A119"/>
    <mergeCell ref="B118:B119"/>
    <mergeCell ref="C118:E118"/>
    <mergeCell ref="F118:F119"/>
    <mergeCell ref="G118:J118"/>
    <mergeCell ref="K118:N118"/>
    <mergeCell ref="K104:N104"/>
    <mergeCell ref="O104:O105"/>
    <mergeCell ref="P104:P105"/>
    <mergeCell ref="A106:P106"/>
    <mergeCell ref="A112:P112"/>
    <mergeCell ref="A117:P117"/>
    <mergeCell ref="O89:O90"/>
    <mergeCell ref="P89:P90"/>
    <mergeCell ref="A91:P91"/>
    <mergeCell ref="A98:P98"/>
    <mergeCell ref="A103:P103"/>
    <mergeCell ref="A104:A105"/>
    <mergeCell ref="B104:B105"/>
    <mergeCell ref="C104:E104"/>
    <mergeCell ref="F104:F105"/>
    <mergeCell ref="G104:J104"/>
    <mergeCell ref="A89:A90"/>
    <mergeCell ref="B89:B90"/>
    <mergeCell ref="C89:E89"/>
    <mergeCell ref="F89:F90"/>
    <mergeCell ref="G89:J89"/>
    <mergeCell ref="K89:N89"/>
    <mergeCell ref="K75:N75"/>
    <mergeCell ref="O75:O76"/>
    <mergeCell ref="P75:P76"/>
    <mergeCell ref="A77:P77"/>
    <mergeCell ref="A83:P83"/>
    <mergeCell ref="A88:P88"/>
    <mergeCell ref="O61:O62"/>
    <mergeCell ref="P61:P62"/>
    <mergeCell ref="A63:P63"/>
    <mergeCell ref="A69:P69"/>
    <mergeCell ref="A74:P74"/>
    <mergeCell ref="A75:A76"/>
    <mergeCell ref="B75:B76"/>
    <mergeCell ref="C75:E75"/>
    <mergeCell ref="F75:F76"/>
    <mergeCell ref="G75:J75"/>
    <mergeCell ref="A61:A62"/>
    <mergeCell ref="B61:B62"/>
    <mergeCell ref="C61:E61"/>
    <mergeCell ref="F61:F62"/>
    <mergeCell ref="G61:J61"/>
    <mergeCell ref="K61:N61"/>
    <mergeCell ref="K47:N47"/>
    <mergeCell ref="O47:O48"/>
    <mergeCell ref="P47:P48"/>
    <mergeCell ref="A49:P49"/>
    <mergeCell ref="A55:P55"/>
    <mergeCell ref="A60:P60"/>
    <mergeCell ref="O32:O33"/>
    <mergeCell ref="P32:P33"/>
    <mergeCell ref="A34:P34"/>
    <mergeCell ref="A41:P41"/>
    <mergeCell ref="A46:P46"/>
    <mergeCell ref="A47:A48"/>
    <mergeCell ref="B47:B48"/>
    <mergeCell ref="C47:E47"/>
    <mergeCell ref="F47:F48"/>
    <mergeCell ref="G47:J47"/>
    <mergeCell ref="P18:P19"/>
    <mergeCell ref="A20:P20"/>
    <mergeCell ref="A26:P26"/>
    <mergeCell ref="A31:P31"/>
    <mergeCell ref="A32:A33"/>
    <mergeCell ref="B32:B33"/>
    <mergeCell ref="C32:E32"/>
    <mergeCell ref="F32:F33"/>
    <mergeCell ref="G32:J32"/>
    <mergeCell ref="K32:N32"/>
    <mergeCell ref="A5:P5"/>
    <mergeCell ref="A12:P12"/>
    <mergeCell ref="A17:P17"/>
    <mergeCell ref="A18:A19"/>
    <mergeCell ref="B18:B19"/>
    <mergeCell ref="C18:E18"/>
    <mergeCell ref="F18:F19"/>
    <mergeCell ref="G18:J18"/>
    <mergeCell ref="K18:N18"/>
    <mergeCell ref="O18:O19"/>
    <mergeCell ref="A1:P1"/>
    <mergeCell ref="A2:P2"/>
    <mergeCell ref="A3:A4"/>
    <mergeCell ref="B3:B4"/>
    <mergeCell ref="C3:E3"/>
    <mergeCell ref="F3:F4"/>
    <mergeCell ref="G3:J3"/>
    <mergeCell ref="K3:N3"/>
    <mergeCell ref="O3:O4"/>
    <mergeCell ref="P3:P4"/>
  </mergeCells>
  <pageMargins left="0.51181102362204722" right="0.31496062992125984" top="0.39370078740157483" bottom="0.39370078740157483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Page 1</vt:lpstr>
      <vt:lpstr>Г1 (4)</vt:lpstr>
      <vt:lpstr>Лист1</vt:lpstr>
      <vt:lpstr>'Page 1'!Заголовки_для_печати</vt:lpstr>
      <vt:lpstr>'Page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</dc:creator>
  <cp:lastModifiedBy>Бухгалтер</cp:lastModifiedBy>
  <cp:lastPrinted>2024-08-27T11:54:22Z</cp:lastPrinted>
  <dcterms:created xsi:type="dcterms:W3CDTF">2022-01-09T11:32:27Z</dcterms:created>
  <dcterms:modified xsi:type="dcterms:W3CDTF">2024-08-27T11:55:29Z</dcterms:modified>
</cp:coreProperties>
</file>