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20" yWindow="1125" windowWidth="9405" windowHeight="8715" activeTab="2"/>
  </bookViews>
  <sheets>
    <sheet name="Page 1" sheetId="1" r:id="rId1"/>
    <sheet name="Г1 (7)" sheetId="2" r:id="rId2"/>
    <sheet name="Лист1" sheetId="3" r:id="rId3"/>
  </sheets>
  <definedNames>
    <definedName name="_xlnm._FilterDatabase" localSheetId="0" hidden="1">'Page 1'!$A$3:$H$110</definedName>
    <definedName name="_xlnm.Print_Titles" localSheetId="0">'Page 1'!$1:$1</definedName>
  </definedNames>
  <calcPr calcId="124519" refMode="R1C1"/>
</workbook>
</file>

<file path=xl/calcChain.xml><?xml version="1.0" encoding="utf-8"?>
<calcChain xmlns="http://schemas.openxmlformats.org/spreadsheetml/2006/main">
  <c r="E108" i="3"/>
  <c r="E109" s="1"/>
  <c r="C108"/>
  <c r="C109" s="1"/>
  <c r="N105"/>
  <c r="L105"/>
  <c r="K105"/>
  <c r="J105"/>
  <c r="I105"/>
  <c r="H105"/>
  <c r="G105"/>
  <c r="F105"/>
  <c r="F108" s="1"/>
  <c r="F109" s="1"/>
  <c r="E105"/>
  <c r="D105"/>
  <c r="D108" s="1"/>
  <c r="D109" s="1"/>
  <c r="C105"/>
  <c r="N104"/>
  <c r="M104"/>
  <c r="L104"/>
  <c r="K104"/>
  <c r="J104"/>
  <c r="I104"/>
  <c r="H104"/>
  <c r="G104"/>
  <c r="F104"/>
  <c r="E104"/>
  <c r="D104"/>
  <c r="C104"/>
  <c r="N94"/>
  <c r="M94"/>
  <c r="L94"/>
  <c r="K94"/>
  <c r="J94"/>
  <c r="I94"/>
  <c r="H94"/>
  <c r="G94"/>
  <c r="F94"/>
  <c r="E94"/>
  <c r="D94"/>
  <c r="C94"/>
  <c r="F93"/>
  <c r="E93"/>
  <c r="D93"/>
  <c r="C93"/>
  <c r="N84"/>
  <c r="M84"/>
  <c r="L84"/>
  <c r="K84"/>
  <c r="J84"/>
  <c r="I84"/>
  <c r="H84"/>
  <c r="G84"/>
  <c r="F84"/>
  <c r="E84"/>
  <c r="D84"/>
  <c r="C84"/>
  <c r="F83"/>
  <c r="E83"/>
  <c r="D83"/>
  <c r="C83"/>
  <c r="N74"/>
  <c r="M74"/>
  <c r="L74"/>
  <c r="K74"/>
  <c r="J74"/>
  <c r="I74"/>
  <c r="H74"/>
  <c r="G74"/>
  <c r="F74"/>
  <c r="E74"/>
  <c r="D74"/>
  <c r="C74"/>
  <c r="N73"/>
  <c r="M73"/>
  <c r="L73"/>
  <c r="K73"/>
  <c r="J73"/>
  <c r="I73"/>
  <c r="H73"/>
  <c r="G73"/>
  <c r="F73"/>
  <c r="E73"/>
  <c r="D73"/>
  <c r="C73"/>
  <c r="N63"/>
  <c r="M63"/>
  <c r="L63"/>
  <c r="K63"/>
  <c r="J63"/>
  <c r="I63"/>
  <c r="H63"/>
  <c r="G63"/>
  <c r="F63"/>
  <c r="E63"/>
  <c r="D63"/>
  <c r="C63"/>
  <c r="F62"/>
  <c r="E62"/>
  <c r="D62"/>
  <c r="C62"/>
  <c r="N53"/>
  <c r="M53"/>
  <c r="L53"/>
  <c r="K53"/>
  <c r="J53"/>
  <c r="I53"/>
  <c r="H53"/>
  <c r="G53"/>
  <c r="F53"/>
  <c r="E53"/>
  <c r="D53"/>
  <c r="C53"/>
  <c r="N52"/>
  <c r="M52"/>
  <c r="L52"/>
  <c r="K52"/>
  <c r="J52"/>
  <c r="I52"/>
  <c r="H52"/>
  <c r="G52"/>
  <c r="F52"/>
  <c r="E52"/>
  <c r="D52"/>
  <c r="C52"/>
  <c r="N43"/>
  <c r="M43"/>
  <c r="L43"/>
  <c r="K43"/>
  <c r="J43"/>
  <c r="I43"/>
  <c r="H43"/>
  <c r="G43"/>
  <c r="F43"/>
  <c r="E43"/>
  <c r="D43"/>
  <c r="C43"/>
  <c r="F42"/>
  <c r="E42"/>
  <c r="D42"/>
  <c r="C42"/>
  <c r="N33"/>
  <c r="M33"/>
  <c r="L33"/>
  <c r="K33"/>
  <c r="J33"/>
  <c r="I33"/>
  <c r="H33"/>
  <c r="G33"/>
  <c r="F33"/>
  <c r="E33"/>
  <c r="D33"/>
  <c r="C33"/>
  <c r="N32"/>
  <c r="M32"/>
  <c r="L32"/>
  <c r="K32"/>
  <c r="J32"/>
  <c r="I32"/>
  <c r="H32"/>
  <c r="G32"/>
  <c r="F32"/>
  <c r="E32"/>
  <c r="D32"/>
  <c r="C32"/>
  <c r="N22"/>
  <c r="M22"/>
  <c r="L22"/>
  <c r="K22"/>
  <c r="J22"/>
  <c r="I22"/>
  <c r="H22"/>
  <c r="G22"/>
  <c r="F22"/>
  <c r="E22"/>
  <c r="D22"/>
  <c r="C22"/>
  <c r="F21"/>
  <c r="E21"/>
  <c r="D21"/>
  <c r="C21"/>
  <c r="N12"/>
  <c r="M12"/>
  <c r="L12"/>
  <c r="K12"/>
  <c r="J12"/>
  <c r="I12"/>
  <c r="H12"/>
  <c r="G12"/>
  <c r="F12"/>
  <c r="E12"/>
  <c r="D12"/>
  <c r="C12"/>
  <c r="F11"/>
  <c r="E11"/>
  <c r="D11"/>
  <c r="C11"/>
  <c r="F53" i="1"/>
  <c r="F52"/>
  <c r="E53"/>
  <c r="D53"/>
  <c r="C53"/>
  <c r="E52"/>
  <c r="D52"/>
  <c r="C52"/>
  <c r="F33"/>
  <c r="E33"/>
  <c r="D33"/>
  <c r="C33"/>
  <c r="F74"/>
  <c r="E74"/>
  <c r="D74"/>
  <c r="C74"/>
  <c r="F73"/>
  <c r="E73"/>
  <c r="D73"/>
  <c r="C73"/>
  <c r="C105"/>
  <c r="D105"/>
  <c r="E105"/>
  <c r="F105"/>
  <c r="F104"/>
  <c r="E104"/>
  <c r="D104"/>
  <c r="C104"/>
  <c r="F83"/>
  <c r="E83"/>
  <c r="D83"/>
  <c r="C83"/>
  <c r="F63"/>
  <c r="E63"/>
  <c r="D63"/>
  <c r="C63"/>
  <c r="F62"/>
  <c r="E62"/>
  <c r="D62"/>
  <c r="C62"/>
  <c r="F12"/>
  <c r="E12"/>
  <c r="D12"/>
  <c r="C12"/>
  <c r="F93"/>
  <c r="E93"/>
  <c r="D93"/>
  <c r="C93"/>
  <c r="F42"/>
  <c r="E42"/>
  <c r="D42"/>
  <c r="C42"/>
  <c r="C21"/>
  <c r="D21"/>
  <c r="E21"/>
  <c r="F21"/>
  <c r="F11"/>
  <c r="E11"/>
  <c r="D11"/>
  <c r="C11"/>
  <c r="N52" l="1"/>
  <c r="M52"/>
  <c r="L52"/>
  <c r="K52"/>
  <c r="J52"/>
  <c r="I52"/>
  <c r="H52"/>
  <c r="G52"/>
  <c r="N53"/>
  <c r="M53"/>
  <c r="L53"/>
  <c r="K53"/>
  <c r="J53"/>
  <c r="I53"/>
  <c r="H53"/>
  <c r="G53"/>
  <c r="N104"/>
  <c r="M104"/>
  <c r="L104"/>
  <c r="K104"/>
  <c r="J104"/>
  <c r="I104"/>
  <c r="H104"/>
  <c r="G104"/>
  <c r="N105"/>
  <c r="L105"/>
  <c r="K105"/>
  <c r="J105"/>
  <c r="I105"/>
  <c r="H105"/>
  <c r="G105"/>
  <c r="N73"/>
  <c r="M73"/>
  <c r="L73"/>
  <c r="K73"/>
  <c r="J73"/>
  <c r="I73"/>
  <c r="H73"/>
  <c r="G73"/>
  <c r="N74"/>
  <c r="M74"/>
  <c r="L74"/>
  <c r="K74"/>
  <c r="J74"/>
  <c r="I74"/>
  <c r="H74"/>
  <c r="G74"/>
  <c r="N94" l="1"/>
  <c r="M94"/>
  <c r="L94"/>
  <c r="K94"/>
  <c r="J94"/>
  <c r="I94"/>
  <c r="H94"/>
  <c r="G94"/>
  <c r="F94"/>
  <c r="E94"/>
  <c r="D94"/>
  <c r="C94"/>
  <c r="N84"/>
  <c r="M84"/>
  <c r="L84"/>
  <c r="K84"/>
  <c r="J84"/>
  <c r="I84"/>
  <c r="H84"/>
  <c r="G84"/>
  <c r="F84"/>
  <c r="E84"/>
  <c r="D84"/>
  <c r="C84"/>
  <c r="N63"/>
  <c r="M63"/>
  <c r="L63"/>
  <c r="K63"/>
  <c r="J63"/>
  <c r="I63"/>
  <c r="H63"/>
  <c r="G63"/>
  <c r="N43"/>
  <c r="M43"/>
  <c r="L43"/>
  <c r="K43"/>
  <c r="J43"/>
  <c r="I43"/>
  <c r="H43"/>
  <c r="G43"/>
  <c r="F43"/>
  <c r="E43"/>
  <c r="D43"/>
  <c r="C43"/>
  <c r="N33"/>
  <c r="M33"/>
  <c r="L33"/>
  <c r="K33"/>
  <c r="J33"/>
  <c r="I33"/>
  <c r="H33"/>
  <c r="G33"/>
  <c r="N22"/>
  <c r="M22"/>
  <c r="L22"/>
  <c r="K22"/>
  <c r="J22"/>
  <c r="I22"/>
  <c r="H22"/>
  <c r="G22"/>
  <c r="F22"/>
  <c r="E22"/>
  <c r="D22"/>
  <c r="C22"/>
  <c r="N12"/>
  <c r="M12"/>
  <c r="L12"/>
  <c r="K12"/>
  <c r="J12"/>
  <c r="I12"/>
  <c r="H12"/>
  <c r="G12"/>
  <c r="C32" l="1"/>
  <c r="C108" s="1"/>
  <c r="D32"/>
  <c r="D108" s="1"/>
  <c r="E32"/>
  <c r="E108" s="1"/>
  <c r="F32"/>
  <c r="F108" s="1"/>
  <c r="G32"/>
  <c r="H32"/>
  <c r="I32"/>
  <c r="J32"/>
  <c r="K32"/>
  <c r="L32"/>
  <c r="M32"/>
  <c r="N32"/>
  <c r="C109" l="1"/>
  <c r="E109"/>
  <c r="D109"/>
  <c r="F109"/>
</calcChain>
</file>

<file path=xl/sharedStrings.xml><?xml version="1.0" encoding="utf-8"?>
<sst xmlns="http://schemas.openxmlformats.org/spreadsheetml/2006/main" count="707" uniqueCount="104">
  <si>
    <t>1 день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</si>
  <si>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</si>
  <si>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</si>
  <si>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</si>
  <si>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</si>
  <si>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</si>
  <si>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</si>
  <si>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</si>
  <si>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Сборник рецептур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</si>
  <si>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</si>
  <si>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</si>
  <si>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</si>
  <si>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</si>
  <si>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</si>
  <si>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</si>
  <si>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</si>
  <si>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</si>
  <si>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</si>
  <si>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</si>
  <si>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</si>
  <si>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</si>
  <si>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ГУЛЯШ ИЗ МЯСА ПТИЦЫ №311К</t>
  </si>
  <si>
    <t>311К</t>
  </si>
  <si>
    <t>2016</t>
  </si>
  <si>
    <t>200</t>
  </si>
  <si>
    <t>2004</t>
  </si>
  <si>
    <t>2011</t>
  </si>
  <si>
    <t>ТТК №6</t>
  </si>
  <si>
    <t>Итого за прием пищи:</t>
  </si>
  <si>
    <t/>
  </si>
  <si>
    <t>2 день</t>
  </si>
  <si>
    <t>250</t>
  </si>
  <si>
    <t>30/20</t>
  </si>
  <si>
    <t>2</t>
  </si>
  <si>
    <t>50</t>
  </si>
  <si>
    <t>550</t>
  </si>
  <si>
    <t>3 день</t>
  </si>
  <si>
    <t>100/30</t>
  </si>
  <si>
    <t>307/363</t>
  </si>
  <si>
    <t>МАКАРОННЫЕ ИЗДЕЛИЯ ОТВАРНЫЕ №203</t>
  </si>
  <si>
    <t>180</t>
  </si>
  <si>
    <t>203</t>
  </si>
  <si>
    <t>4 день</t>
  </si>
  <si>
    <t>5 день</t>
  </si>
  <si>
    <t>6 день</t>
  </si>
  <si>
    <t>7 день</t>
  </si>
  <si>
    <t>175</t>
  </si>
  <si>
    <t>8 день</t>
  </si>
  <si>
    <t>КОТЛЕТЫ РУБЛЕНЫЕ ИЗ ПТИЦЫ №294</t>
  </si>
  <si>
    <t>100</t>
  </si>
  <si>
    <t>294</t>
  </si>
  <si>
    <t>9 день</t>
  </si>
  <si>
    <t>560</t>
  </si>
  <si>
    <t>10 день</t>
  </si>
  <si>
    <t>ИТОГО ПО ПРИМЕРНОМУ МЕНЮ</t>
  </si>
  <si>
    <t>Итого</t>
  </si>
  <si>
    <t>б</t>
  </si>
  <si>
    <t>ж</t>
  </si>
  <si>
    <t>уг</t>
  </si>
  <si>
    <t>ккал</t>
  </si>
  <si>
    <t>Итого за период</t>
  </si>
  <si>
    <t>Среднее значение за период</t>
  </si>
  <si>
    <t>Соотношение пищевых веществ</t>
  </si>
  <si>
    <t>Директор  МОУ</t>
  </si>
  <si>
    <t xml:space="preserve">                для  обеспечения   бесплатным</t>
  </si>
  <si>
    <t>Всего за день:</t>
  </si>
  <si>
    <t>___________________</t>
  </si>
  <si>
    <t>ЧАЙ С САХАРОМ №685</t>
  </si>
  <si>
    <t>ЧАЙ С САХАРОМ И ЛИМОНОМ №686</t>
  </si>
  <si>
    <t xml:space="preserve">10-ти дневное меню для обеспечения горячим питанием (завтраки) обучающихся  возрастной группы 12-18 лет МОУ </t>
  </si>
  <si>
    <t>___________________________</t>
  </si>
  <si>
    <t xml:space="preserve">                Примерное  10-ти дневное  меню </t>
  </si>
  <si>
    <t xml:space="preserve">                возрастной группы 12-18 лет  </t>
  </si>
  <si>
    <t>КОТЛЕТА РУБЛЕНАЯ С БЕЛОКОЧАННОЙ КАПУСТОЙ № 455</t>
  </si>
  <si>
    <t xml:space="preserve">                 питанием</t>
  </si>
  <si>
    <t>УТВЕРЖДАЮ:</t>
  </si>
  <si>
    <t>СОГЛАСОВАНО:</t>
  </si>
  <si>
    <t>Директор МОУ</t>
  </si>
  <si>
    <t>ПЛОВ ИЗ ПТИЦЫ № 492</t>
  </si>
  <si>
    <t>ТК№338</t>
  </si>
  <si>
    <t>КАША ГРЕЧНЕВАЯ ВЯЗКАЯ (ГАРНИР) №303</t>
  </si>
  <si>
    <t>БУТЕРБРОД С ПОВИДЛОМ №2 (БАТОН)</t>
  </si>
  <si>
    <t>КОМПОТ ИЗ СМЕСИ СУХОФРУКТОВ №639</t>
  </si>
  <si>
    <t>40/10</t>
  </si>
  <si>
    <t>БУТЕРБРОД С МАСЛОМ №1 (БАТОН)</t>
  </si>
  <si>
    <t>РИС ОТВАРНОЙ № 304</t>
  </si>
  <si>
    <t>КАША ВЯЗКАЯ МОЛОЧНАЯ ИЗ РИСА И ПШЕНА  №175</t>
  </si>
  <si>
    <t>КАША МОЛОЧНАЯ ОВСЯНАЯ ВЯЗКАЯ С МАСЛОМ №302</t>
  </si>
  <si>
    <t>РАГУ ИЗ ПТИЦЫ № 289</t>
  </si>
  <si>
    <t>КАША ЖИДКАЯ МОЛОЧНАЯ ИЗ МАННОЙ КРУПЫ № 181</t>
  </si>
  <si>
    <t>ООО "СОЮЗ-К"</t>
  </si>
  <si>
    <t>ТТК №68</t>
  </si>
  <si>
    <t>КОТЛЕТЫ РЫБНЫЕ "ЛЮБИТЕЛЬСКИЕ" № 390</t>
  </si>
  <si>
    <t>ОВОЩИ ПО СЕЗОНУ(огурец св., помидор св., капуста квашеная,огурец сол., помидор сол.)</t>
  </si>
  <si>
    <t>70,71,80</t>
  </si>
  <si>
    <t>БУТЕРБРОД С СЫРОМ №3 (БАТОН)</t>
  </si>
  <si>
    <t>35/5/10</t>
  </si>
  <si>
    <t>ТЕФТЕЛИ С РИСОМ С СОУСОМ ТОМАТНЫМ №307/363</t>
  </si>
  <si>
    <t>ЧАЙ С САХАРОМ КАРКАДЕ №685 а</t>
  </si>
  <si>
    <t>ХЛЕБ ПШЕНИЧНЫЙ ТТК №6</t>
  </si>
  <si>
    <t>ФРУКТЫ СВЕЖИЕ (ЯБЛОКО) ТК№338</t>
  </si>
  <si>
    <t>ХЛЕБ ПЕКЛЕВАННЫЙ ТТК №68</t>
  </si>
  <si>
    <t>ПЕЧЕНЬЕ №9</t>
  </si>
  <si>
    <t>685 а</t>
  </si>
</sst>
</file>

<file path=xl/styles.xml><?xml version="1.0" encoding="utf-8"?>
<styleSheet xmlns="http://schemas.openxmlformats.org/spreadsheetml/2006/main">
  <numFmts count="5">
    <numFmt numFmtId="164" formatCode="#,##0.00;\-#,##0.00"/>
    <numFmt numFmtId="165" formatCode="#,##0.00_ ;\-#,##0.00\ "/>
    <numFmt numFmtId="166" formatCode="#,##0.0_ ;\-#,##0.0\ "/>
    <numFmt numFmtId="167" formatCode="0.0"/>
    <numFmt numFmtId="168" formatCode="#,##0_ ;\-#,##0\ "/>
  </numFmts>
  <fonts count="30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sz val="11"/>
      <name val="Arial Cyr"/>
      <family val="2"/>
      <charset val="204"/>
    </font>
    <font>
      <b/>
      <sz val="11"/>
      <name val="Arial Cyr"/>
      <charset val="204"/>
    </font>
    <font>
      <sz val="14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20" fillId="33" borderId="0" xfId="0" applyFont="1" applyFill="1" applyAlignment="1">
      <alignment vertical="center"/>
    </xf>
    <xf numFmtId="0" fontId="19" fillId="0" borderId="0" xfId="42" applyNumberFormat="1" applyFont="1" applyFill="1" applyBorder="1" applyAlignment="1" applyProtection="1"/>
    <xf numFmtId="0" fontId="21" fillId="0" borderId="0" xfId="42" applyFont="1" applyFill="1"/>
    <xf numFmtId="0" fontId="22" fillId="0" borderId="0" xfId="42" applyFont="1" applyFill="1"/>
    <xf numFmtId="0" fontId="23" fillId="0" borderId="0" xfId="42" applyFont="1" applyFill="1"/>
    <xf numFmtId="0" fontId="24" fillId="0" borderId="0" xfId="42" applyFont="1" applyFill="1"/>
    <xf numFmtId="0" fontId="25" fillId="0" borderId="0" xfId="42" applyFont="1" applyFill="1" applyAlignment="1">
      <alignment horizontal="center"/>
    </xf>
    <xf numFmtId="0" fontId="24" fillId="0" borderId="0" xfId="42" applyFont="1" applyFill="1" applyAlignment="1">
      <alignment horizontal="left"/>
    </xf>
    <xf numFmtId="0" fontId="26" fillId="0" borderId="0" xfId="42" applyFont="1" applyFill="1"/>
    <xf numFmtId="0" fontId="24" fillId="0" borderId="0" xfId="42" applyFont="1" applyFill="1" applyAlignment="1"/>
    <xf numFmtId="0" fontId="19" fillId="0" borderId="0" xfId="42" applyFont="1" applyFill="1"/>
    <xf numFmtId="0" fontId="21" fillId="0" borderId="0" xfId="42" applyFont="1" applyFill="1" applyAlignment="1">
      <alignment horizontal="left"/>
    </xf>
    <xf numFmtId="0" fontId="23" fillId="0" borderId="0" xfId="42" applyFont="1" applyFill="1" applyAlignment="1">
      <alignment horizontal="left"/>
    </xf>
    <xf numFmtId="0" fontId="24" fillId="0" borderId="0" xfId="42" applyFont="1" applyFill="1" applyAlignment="1">
      <alignment horizontal="left"/>
    </xf>
    <xf numFmtId="0" fontId="23" fillId="0" borderId="0" xfId="42" applyFont="1" applyFill="1" applyAlignment="1"/>
    <xf numFmtId="0" fontId="23" fillId="0" borderId="0" xfId="42" applyFont="1" applyFill="1" applyAlignment="1">
      <alignment horizontal="center"/>
    </xf>
    <xf numFmtId="0" fontId="23" fillId="0" borderId="0" xfId="42" applyFont="1" applyFill="1" applyAlignment="1"/>
    <xf numFmtId="0" fontId="25" fillId="0" borderId="0" xfId="42" applyFont="1" applyFill="1" applyAlignment="1">
      <alignment horizontal="left"/>
    </xf>
    <xf numFmtId="0" fontId="25" fillId="0" borderId="0" xfId="42" applyFont="1" applyFill="1" applyAlignment="1">
      <alignment horizontal="right"/>
    </xf>
    <xf numFmtId="0" fontId="24" fillId="0" borderId="0" xfId="42" applyFont="1" applyFill="1" applyAlignment="1">
      <alignment horizontal="left"/>
    </xf>
    <xf numFmtId="0" fontId="27" fillId="33" borderId="0" xfId="0" applyFont="1" applyFill="1" applyAlignment="1">
      <alignment horizontal="center" vertical="center" wrapText="1"/>
    </xf>
    <xf numFmtId="0" fontId="28" fillId="33" borderId="0" xfId="0" applyFont="1" applyFill="1" applyAlignment="1">
      <alignment vertical="center"/>
    </xf>
    <xf numFmtId="0" fontId="27" fillId="33" borderId="10" xfId="0" applyNumberFormat="1" applyFont="1" applyFill="1" applyBorder="1" applyAlignment="1" applyProtection="1">
      <alignment horizontal="center" vertical="center" wrapText="1"/>
    </xf>
    <xf numFmtId="0" fontId="27" fillId="0" borderId="12" xfId="0" applyNumberFormat="1" applyFont="1" applyFill="1" applyBorder="1" applyAlignment="1" applyProtection="1">
      <alignment horizontal="center" vertical="center" wrapText="1"/>
    </xf>
    <xf numFmtId="0" fontId="27" fillId="0" borderId="14" xfId="0" applyNumberFormat="1" applyFont="1" applyFill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15" xfId="0" applyNumberFormat="1" applyFont="1" applyFill="1" applyBorder="1" applyAlignment="1" applyProtection="1">
      <alignment horizontal="center" vertical="center" wrapText="1"/>
    </xf>
    <xf numFmtId="0" fontId="27" fillId="0" borderId="13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7" fillId="33" borderId="14" xfId="0" applyNumberFormat="1" applyFont="1" applyFill="1" applyBorder="1" applyAlignment="1" applyProtection="1">
      <alignment horizontal="center" vertical="center" wrapText="1"/>
    </xf>
    <xf numFmtId="0" fontId="27" fillId="33" borderId="16" xfId="0" applyNumberFormat="1" applyFont="1" applyFill="1" applyBorder="1" applyAlignment="1" applyProtection="1">
      <alignment horizontal="center" vertical="center" wrapText="1"/>
    </xf>
    <xf numFmtId="0" fontId="27" fillId="33" borderId="15" xfId="0" applyNumberFormat="1" applyFont="1" applyFill="1" applyBorder="1" applyAlignment="1" applyProtection="1">
      <alignment horizontal="center" vertical="center" wrapText="1"/>
    </xf>
    <xf numFmtId="0" fontId="28" fillId="34" borderId="11" xfId="0" applyNumberFormat="1" applyFont="1" applyFill="1" applyBorder="1" applyAlignment="1" applyProtection="1">
      <alignment horizontal="left" vertical="center" wrapText="1"/>
    </xf>
    <xf numFmtId="0" fontId="28" fillId="34" borderId="11" xfId="0" applyNumberFormat="1" applyFont="1" applyFill="1" applyBorder="1" applyAlignment="1" applyProtection="1">
      <alignment horizontal="center" vertical="center" wrapText="1"/>
    </xf>
    <xf numFmtId="164" fontId="28" fillId="34" borderId="11" xfId="0" applyNumberFormat="1" applyFont="1" applyFill="1" applyBorder="1" applyAlignment="1" applyProtection="1">
      <alignment horizontal="right" vertical="center" wrapText="1"/>
    </xf>
    <xf numFmtId="164" fontId="28" fillId="34" borderId="17" xfId="0" applyNumberFormat="1" applyFont="1" applyFill="1" applyBorder="1" applyAlignment="1" applyProtection="1">
      <alignment horizontal="right" vertical="center" wrapText="1"/>
    </xf>
    <xf numFmtId="164" fontId="28" fillId="34" borderId="18" xfId="0" applyNumberFormat="1" applyFont="1" applyFill="1" applyBorder="1" applyAlignment="1" applyProtection="1">
      <alignment horizontal="right" vertical="center" wrapText="1"/>
    </xf>
    <xf numFmtId="0" fontId="27" fillId="34" borderId="11" xfId="0" applyNumberFormat="1" applyFont="1" applyFill="1" applyBorder="1" applyAlignment="1" applyProtection="1">
      <alignment horizontal="left" vertical="center" wrapText="1"/>
    </xf>
    <xf numFmtId="0" fontId="27" fillId="34" borderId="11" xfId="0" applyNumberFormat="1" applyFont="1" applyFill="1" applyBorder="1" applyAlignment="1" applyProtection="1">
      <alignment horizontal="center" vertical="center" wrapText="1"/>
    </xf>
    <xf numFmtId="164" fontId="27" fillId="34" borderId="11" xfId="0" applyNumberFormat="1" applyFont="1" applyFill="1" applyBorder="1" applyAlignment="1" applyProtection="1">
      <alignment horizontal="right" vertical="center" wrapText="1"/>
    </xf>
    <xf numFmtId="164" fontId="27" fillId="34" borderId="0" xfId="0" applyNumberFormat="1" applyFont="1" applyFill="1" applyBorder="1" applyAlignment="1" applyProtection="1">
      <alignment horizontal="right" vertical="center" wrapText="1"/>
    </xf>
    <xf numFmtId="0" fontId="27" fillId="33" borderId="11" xfId="0" applyNumberFormat="1" applyFont="1" applyFill="1" applyBorder="1" applyAlignment="1" applyProtection="1">
      <alignment horizontal="left" vertical="center" wrapText="1"/>
    </xf>
    <xf numFmtId="0" fontId="27" fillId="33" borderId="11" xfId="0" applyNumberFormat="1" applyFont="1" applyFill="1" applyBorder="1" applyAlignment="1" applyProtection="1">
      <alignment horizontal="center" vertical="center" wrapText="1"/>
    </xf>
    <xf numFmtId="164" fontId="27" fillId="33" borderId="11" xfId="0" applyNumberFormat="1" applyFont="1" applyFill="1" applyBorder="1" applyAlignment="1" applyProtection="1">
      <alignment horizontal="right" vertical="center" wrapText="1"/>
    </xf>
    <xf numFmtId="0" fontId="28" fillId="33" borderId="11" xfId="0" applyFont="1" applyFill="1" applyBorder="1" applyAlignment="1">
      <alignment vertical="center"/>
    </xf>
    <xf numFmtId="0" fontId="27" fillId="33" borderId="19" xfId="0" applyNumberFormat="1" applyFont="1" applyFill="1" applyBorder="1" applyAlignment="1" applyProtection="1">
      <alignment horizontal="center" vertical="center" wrapText="1"/>
    </xf>
    <xf numFmtId="0" fontId="27" fillId="33" borderId="20" xfId="0" applyNumberFormat="1" applyFont="1" applyFill="1" applyBorder="1" applyAlignment="1" applyProtection="1">
      <alignment horizontal="center" vertical="center" wrapText="1"/>
    </xf>
    <xf numFmtId="0" fontId="27" fillId="33" borderId="21" xfId="0" applyNumberFormat="1" applyFont="1" applyFill="1" applyBorder="1" applyAlignment="1" applyProtection="1">
      <alignment horizontal="center" vertical="center" wrapText="1"/>
    </xf>
    <xf numFmtId="0" fontId="28" fillId="33" borderId="11" xfId="0" applyNumberFormat="1" applyFont="1" applyFill="1" applyBorder="1" applyAlignment="1" applyProtection="1">
      <alignment horizontal="left" vertical="center" wrapText="1"/>
    </xf>
    <xf numFmtId="0" fontId="28" fillId="33" borderId="11" xfId="0" applyNumberFormat="1" applyFont="1" applyFill="1" applyBorder="1" applyAlignment="1" applyProtection="1">
      <alignment horizontal="center" vertical="center" wrapText="1"/>
    </xf>
    <xf numFmtId="164" fontId="28" fillId="33" borderId="11" xfId="0" applyNumberFormat="1" applyFont="1" applyFill="1" applyBorder="1" applyAlignment="1" applyProtection="1">
      <alignment horizontal="right" vertical="center" wrapText="1"/>
    </xf>
    <xf numFmtId="164" fontId="28" fillId="0" borderId="17" xfId="0" applyNumberFormat="1" applyFont="1" applyFill="1" applyBorder="1" applyAlignment="1" applyProtection="1">
      <alignment horizontal="right" vertical="center" wrapText="1"/>
    </xf>
    <xf numFmtId="164" fontId="28" fillId="0" borderId="18" xfId="0" applyNumberFormat="1" applyFont="1" applyFill="1" applyBorder="1" applyAlignment="1" applyProtection="1">
      <alignment horizontal="right" vertical="center" wrapText="1"/>
    </xf>
    <xf numFmtId="164" fontId="27" fillId="0" borderId="0" xfId="0" applyNumberFormat="1" applyFont="1" applyFill="1" applyBorder="1" applyAlignment="1" applyProtection="1">
      <alignment horizontal="right" vertical="center" wrapText="1"/>
    </xf>
    <xf numFmtId="0" fontId="27" fillId="33" borderId="0" xfId="0" applyNumberFormat="1" applyFont="1" applyFill="1" applyBorder="1" applyAlignment="1" applyProtection="1">
      <alignment horizontal="center" vertical="center" wrapText="1"/>
    </xf>
    <xf numFmtId="164" fontId="29" fillId="33" borderId="11" xfId="0" applyNumberFormat="1" applyFont="1" applyFill="1" applyBorder="1" applyAlignment="1" applyProtection="1">
      <alignment horizontal="right" vertical="center" wrapText="1"/>
    </xf>
    <xf numFmtId="0" fontId="27" fillId="33" borderId="10" xfId="44" applyFont="1" applyFill="1" applyBorder="1" applyAlignment="1">
      <alignment horizontal="center" vertical="center" wrapText="1"/>
    </xf>
    <xf numFmtId="0" fontId="27" fillId="33" borderId="0" xfId="44" applyFont="1" applyFill="1" applyBorder="1" applyAlignment="1">
      <alignment horizontal="center" vertical="center" wrapText="1"/>
    </xf>
    <xf numFmtId="0" fontId="27" fillId="33" borderId="14" xfId="44" applyFont="1" applyFill="1" applyBorder="1" applyAlignment="1">
      <alignment horizontal="center" vertical="center" wrapText="1"/>
    </xf>
    <xf numFmtId="0" fontId="27" fillId="33" borderId="15" xfId="44" applyFont="1" applyFill="1" applyBorder="1" applyAlignment="1">
      <alignment horizontal="center" vertical="center" wrapText="1"/>
    </xf>
    <xf numFmtId="0" fontId="27" fillId="33" borderId="11" xfId="44" applyFont="1" applyFill="1" applyBorder="1" applyAlignment="1">
      <alignment horizontal="center" vertical="center" wrapText="1"/>
    </xf>
    <xf numFmtId="165" fontId="27" fillId="33" borderId="11" xfId="44" applyNumberFormat="1" applyFont="1" applyFill="1" applyBorder="1" applyAlignment="1">
      <alignment horizontal="center" vertical="center" wrapText="1"/>
    </xf>
    <xf numFmtId="166" fontId="27" fillId="33" borderId="0" xfId="44" applyNumberFormat="1" applyFont="1" applyFill="1" applyBorder="1" applyAlignment="1">
      <alignment horizontal="center" vertical="center" wrapText="1"/>
    </xf>
    <xf numFmtId="167" fontId="27" fillId="33" borderId="0" xfId="44" applyNumberFormat="1" applyFont="1" applyFill="1" applyBorder="1" applyAlignment="1">
      <alignment horizontal="center" vertical="center" wrapText="1"/>
    </xf>
    <xf numFmtId="168" fontId="27" fillId="33" borderId="11" xfId="44" applyNumberFormat="1" applyFont="1" applyFill="1" applyBorder="1" applyAlignment="1">
      <alignment horizontal="center" vertic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Обычный 4" xfId="43"/>
    <cellStyle name="Обычный 7" xfId="44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18</xdr:row>
      <xdr:rowOff>9525</xdr:rowOff>
    </xdr:from>
    <xdr:to>
      <xdr:col>6</xdr:col>
      <xdr:colOff>142875</xdr:colOff>
      <xdr:row>40</xdr:row>
      <xdr:rowOff>0</xdr:rowOff>
    </xdr:to>
    <xdr:pic>
      <xdr:nvPicPr>
        <xdr:cNvPr id="1025" name="Picture 1" descr="2024-01-09_10-42-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71700" y="3248025"/>
          <a:ext cx="4438650" cy="2609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0"/>
  <sheetViews>
    <sheetView view="pageBreakPreview" zoomScaleNormal="85" zoomScaleSheetLayoutView="100" workbookViewId="0">
      <selection activeCell="A6" sqref="A1:Q1048576"/>
    </sheetView>
  </sheetViews>
  <sheetFormatPr defaultRowHeight="20.100000000000001" customHeight="1"/>
  <cols>
    <col min="1" max="1" width="39.7109375" style="22" customWidth="1"/>
    <col min="2" max="2" width="8.140625" style="22" customWidth="1"/>
    <col min="3" max="3" width="8.7109375" style="22" customWidth="1"/>
    <col min="4" max="4" width="8.28515625" style="22" customWidth="1"/>
    <col min="5" max="5" width="9" style="22" customWidth="1"/>
    <col min="6" max="6" width="10.85546875" style="22" customWidth="1"/>
    <col min="7" max="7" width="10.85546875" style="22" hidden="1" customWidth="1"/>
    <col min="8" max="8" width="10" style="22" hidden="1" customWidth="1"/>
    <col min="9" max="14" width="0" style="22" hidden="1" customWidth="1"/>
    <col min="15" max="15" width="9.5703125" style="22" customWidth="1"/>
    <col min="16" max="16" width="8.7109375" style="22" customWidth="1"/>
    <col min="17" max="16384" width="9.140625" style="1"/>
  </cols>
  <sheetData>
    <row r="1" spans="1:16" ht="39.75" customHeight="1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ht="1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ht="23.25" customHeight="1">
      <c r="A3" s="24" t="s">
        <v>1</v>
      </c>
      <c r="B3" s="24" t="s">
        <v>2</v>
      </c>
      <c r="C3" s="25" t="s">
        <v>3</v>
      </c>
      <c r="D3" s="26"/>
      <c r="E3" s="27"/>
      <c r="F3" s="24" t="s">
        <v>4</v>
      </c>
      <c r="G3" s="25" t="s">
        <v>5</v>
      </c>
      <c r="H3" s="26"/>
      <c r="I3" s="26"/>
      <c r="J3" s="27"/>
      <c r="K3" s="25" t="s">
        <v>6</v>
      </c>
      <c r="L3" s="26"/>
      <c r="M3" s="26"/>
      <c r="N3" s="27"/>
      <c r="O3" s="24" t="s">
        <v>7</v>
      </c>
      <c r="P3" s="24" t="s">
        <v>8</v>
      </c>
    </row>
    <row r="4" spans="1:16" ht="33.75" customHeight="1">
      <c r="A4" s="28"/>
      <c r="B4" s="28"/>
      <c r="C4" s="29" t="s">
        <v>9</v>
      </c>
      <c r="D4" s="29" t="s">
        <v>10</v>
      </c>
      <c r="E4" s="29" t="s">
        <v>11</v>
      </c>
      <c r="F4" s="28"/>
      <c r="G4" s="29" t="s">
        <v>12</v>
      </c>
      <c r="H4" s="29" t="s">
        <v>13</v>
      </c>
      <c r="I4" s="29" t="s">
        <v>14</v>
      </c>
      <c r="J4" s="29" t="s">
        <v>15</v>
      </c>
      <c r="K4" s="29" t="s">
        <v>16</v>
      </c>
      <c r="L4" s="29" t="s">
        <v>17</v>
      </c>
      <c r="M4" s="29" t="s">
        <v>18</v>
      </c>
      <c r="N4" s="29" t="s">
        <v>19</v>
      </c>
      <c r="O4" s="28"/>
      <c r="P4" s="28"/>
    </row>
    <row r="5" spans="1:16" ht="20.100000000000001" customHeight="1">
      <c r="A5" s="30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ht="20.100000000000001" customHeight="1">
      <c r="A6" s="33" t="s">
        <v>21</v>
      </c>
      <c r="B6" s="34">
        <v>100</v>
      </c>
      <c r="C6" s="35">
        <v>9.6</v>
      </c>
      <c r="D6" s="35">
        <v>11.6</v>
      </c>
      <c r="E6" s="35">
        <v>7.5</v>
      </c>
      <c r="F6" s="35">
        <v>175.9</v>
      </c>
      <c r="G6" s="36">
        <v>0.1</v>
      </c>
      <c r="H6" s="37">
        <v>1</v>
      </c>
      <c r="I6" s="36">
        <v>0.1</v>
      </c>
      <c r="J6" s="37">
        <v>0.3</v>
      </c>
      <c r="K6" s="37">
        <v>25.1</v>
      </c>
      <c r="L6" s="37">
        <v>16.100000000000001</v>
      </c>
      <c r="M6" s="36">
        <v>94.3</v>
      </c>
      <c r="N6" s="37">
        <v>0.9</v>
      </c>
      <c r="O6" s="34" t="s">
        <v>22</v>
      </c>
      <c r="P6" s="34" t="s">
        <v>23</v>
      </c>
    </row>
    <row r="7" spans="1:16" ht="26.25" customHeight="1">
      <c r="A7" s="33" t="s">
        <v>80</v>
      </c>
      <c r="B7" s="34">
        <v>180</v>
      </c>
      <c r="C7" s="35">
        <v>5.5</v>
      </c>
      <c r="D7" s="35">
        <v>5.49</v>
      </c>
      <c r="E7" s="35">
        <v>24.6</v>
      </c>
      <c r="F7" s="35">
        <v>175</v>
      </c>
      <c r="G7" s="36">
        <v>0.2</v>
      </c>
      <c r="H7" s="37">
        <v>0</v>
      </c>
      <c r="I7" s="36">
        <v>0</v>
      </c>
      <c r="J7" s="37">
        <v>1</v>
      </c>
      <c r="K7" s="37">
        <v>30.2</v>
      </c>
      <c r="L7" s="37">
        <v>28.7</v>
      </c>
      <c r="M7" s="36">
        <v>126.7</v>
      </c>
      <c r="N7" s="37">
        <v>2.2000000000000002</v>
      </c>
      <c r="O7" s="34">
        <v>303</v>
      </c>
      <c r="P7" s="34">
        <v>2017</v>
      </c>
    </row>
    <row r="8" spans="1:16" ht="35.25" customHeight="1">
      <c r="A8" s="33" t="s">
        <v>93</v>
      </c>
      <c r="B8" s="34">
        <v>100</v>
      </c>
      <c r="C8" s="35">
        <v>1</v>
      </c>
      <c r="D8" s="35">
        <v>0.16</v>
      </c>
      <c r="E8" s="35">
        <v>2.9</v>
      </c>
      <c r="F8" s="35">
        <v>22</v>
      </c>
      <c r="G8" s="36"/>
      <c r="H8" s="37"/>
      <c r="I8" s="36"/>
      <c r="J8" s="37"/>
      <c r="K8" s="37"/>
      <c r="L8" s="37"/>
      <c r="M8" s="36"/>
      <c r="N8" s="37"/>
      <c r="O8" s="34" t="s">
        <v>94</v>
      </c>
      <c r="P8" s="34">
        <v>2017</v>
      </c>
    </row>
    <row r="9" spans="1:16" ht="20.100000000000001" customHeight="1">
      <c r="A9" s="33" t="s">
        <v>67</v>
      </c>
      <c r="B9" s="34">
        <v>200</v>
      </c>
      <c r="C9" s="35">
        <v>0.2</v>
      </c>
      <c r="D9" s="35">
        <v>0</v>
      </c>
      <c r="E9" s="35">
        <v>15</v>
      </c>
      <c r="F9" s="35">
        <v>58</v>
      </c>
      <c r="G9" s="36">
        <v>0</v>
      </c>
      <c r="H9" s="37">
        <v>0</v>
      </c>
      <c r="I9" s="36">
        <v>0.2</v>
      </c>
      <c r="J9" s="37">
        <v>0</v>
      </c>
      <c r="K9" s="37">
        <v>9.9</v>
      </c>
      <c r="L9" s="37">
        <v>3.3</v>
      </c>
      <c r="M9" s="36">
        <v>0</v>
      </c>
      <c r="N9" s="37">
        <v>0.3</v>
      </c>
      <c r="O9" s="34">
        <v>685</v>
      </c>
      <c r="P9" s="34" t="s">
        <v>26</v>
      </c>
    </row>
    <row r="10" spans="1:16" ht="20.100000000000001" customHeight="1">
      <c r="A10" s="33" t="s">
        <v>99</v>
      </c>
      <c r="B10" s="34">
        <v>50</v>
      </c>
      <c r="C10" s="35">
        <v>3.9</v>
      </c>
      <c r="D10" s="35">
        <v>0.5</v>
      </c>
      <c r="E10" s="35">
        <v>24.1</v>
      </c>
      <c r="F10" s="35">
        <v>116.8</v>
      </c>
      <c r="G10" s="36">
        <v>0.1</v>
      </c>
      <c r="H10" s="37">
        <v>0</v>
      </c>
      <c r="I10" s="36">
        <v>0</v>
      </c>
      <c r="J10" s="37">
        <v>0.8</v>
      </c>
      <c r="K10" s="37">
        <v>8.3000000000000007</v>
      </c>
      <c r="L10" s="37">
        <v>11.9</v>
      </c>
      <c r="M10" s="36">
        <v>30.2</v>
      </c>
      <c r="N10" s="37">
        <v>0.7</v>
      </c>
      <c r="O10" s="34" t="s">
        <v>27</v>
      </c>
      <c r="P10" s="34"/>
    </row>
    <row r="11" spans="1:16" ht="20.100000000000001" customHeight="1">
      <c r="A11" s="38" t="s">
        <v>28</v>
      </c>
      <c r="B11" s="39">
        <v>630</v>
      </c>
      <c r="C11" s="40">
        <f>C10+C9+C8+C7+C6</f>
        <v>20.2</v>
      </c>
      <c r="D11" s="40">
        <f>D10+D9+D8+D7+D6</f>
        <v>17.75</v>
      </c>
      <c r="E11" s="40">
        <f>E10+E9+E8+E7+E6</f>
        <v>74.099999999999994</v>
      </c>
      <c r="F11" s="40">
        <f>F10+F9+F8+F7+F6</f>
        <v>547.70000000000005</v>
      </c>
      <c r="G11" s="41">
        <v>0.4</v>
      </c>
      <c r="H11" s="41">
        <v>1</v>
      </c>
      <c r="I11" s="41">
        <v>0.3</v>
      </c>
      <c r="J11" s="41">
        <v>2.1</v>
      </c>
      <c r="K11" s="41">
        <v>73.5</v>
      </c>
      <c r="L11" s="41">
        <v>60</v>
      </c>
      <c r="M11" s="41">
        <v>251.2</v>
      </c>
      <c r="N11" s="41">
        <v>4.0999999999999996</v>
      </c>
      <c r="O11" s="39"/>
      <c r="P11" s="34"/>
    </row>
    <row r="12" spans="1:16" ht="20.100000000000001" customHeight="1">
      <c r="A12" s="42" t="s">
        <v>65</v>
      </c>
      <c r="B12" s="43">
        <v>630</v>
      </c>
      <c r="C12" s="44">
        <f>C10+C9+C8+C7+C6</f>
        <v>20.2</v>
      </c>
      <c r="D12" s="44">
        <f>D10+D9+D8+D7+D6</f>
        <v>17.75</v>
      </c>
      <c r="E12" s="44">
        <f>E10+E9+E8+E7+E6</f>
        <v>74.099999999999994</v>
      </c>
      <c r="F12" s="44">
        <f>F10+F9+F8+F7+F6</f>
        <v>547.70000000000005</v>
      </c>
      <c r="G12" s="44">
        <f t="shared" ref="G12:N12" si="0">G10+G8+G7+G6</f>
        <v>0.4</v>
      </c>
      <c r="H12" s="44">
        <f t="shared" si="0"/>
        <v>1</v>
      </c>
      <c r="I12" s="44">
        <f t="shared" si="0"/>
        <v>0.1</v>
      </c>
      <c r="J12" s="44">
        <f t="shared" si="0"/>
        <v>2.1</v>
      </c>
      <c r="K12" s="44">
        <f t="shared" si="0"/>
        <v>63.6</v>
      </c>
      <c r="L12" s="44">
        <f t="shared" si="0"/>
        <v>56.7</v>
      </c>
      <c r="M12" s="44">
        <f t="shared" si="0"/>
        <v>251.2</v>
      </c>
      <c r="N12" s="44">
        <f t="shared" si="0"/>
        <v>3.8000000000000003</v>
      </c>
      <c r="O12" s="45"/>
      <c r="P12" s="45"/>
    </row>
    <row r="13" spans="1:16" ht="20.25" customHeight="1">
      <c r="A13" s="31" t="s">
        <v>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20.25" customHeight="1">
      <c r="A14" s="24" t="s">
        <v>1</v>
      </c>
      <c r="B14" s="24" t="s">
        <v>2</v>
      </c>
      <c r="C14" s="25" t="s">
        <v>3</v>
      </c>
      <c r="D14" s="26"/>
      <c r="E14" s="27"/>
      <c r="F14" s="24" t="s">
        <v>4</v>
      </c>
      <c r="G14" s="25" t="s">
        <v>5</v>
      </c>
      <c r="H14" s="26"/>
      <c r="I14" s="26"/>
      <c r="J14" s="27"/>
      <c r="K14" s="25" t="s">
        <v>6</v>
      </c>
      <c r="L14" s="26"/>
      <c r="M14" s="26"/>
      <c r="N14" s="27"/>
      <c r="O14" s="24" t="s">
        <v>7</v>
      </c>
      <c r="P14" s="24" t="s">
        <v>8</v>
      </c>
    </row>
    <row r="15" spans="1:16" ht="24.75" customHeight="1">
      <c r="A15" s="28"/>
      <c r="B15" s="28"/>
      <c r="C15" s="29" t="s">
        <v>9</v>
      </c>
      <c r="D15" s="29" t="s">
        <v>10</v>
      </c>
      <c r="E15" s="29" t="s">
        <v>11</v>
      </c>
      <c r="F15" s="28"/>
      <c r="G15" s="29" t="s">
        <v>12</v>
      </c>
      <c r="H15" s="29" t="s">
        <v>13</v>
      </c>
      <c r="I15" s="29" t="s">
        <v>14</v>
      </c>
      <c r="J15" s="29" t="s">
        <v>15</v>
      </c>
      <c r="K15" s="29" t="s">
        <v>16</v>
      </c>
      <c r="L15" s="29" t="s">
        <v>17</v>
      </c>
      <c r="M15" s="29" t="s">
        <v>18</v>
      </c>
      <c r="N15" s="29" t="s">
        <v>19</v>
      </c>
      <c r="O15" s="28"/>
      <c r="P15" s="28"/>
    </row>
    <row r="16" spans="1:16" ht="20.25" customHeight="1">
      <c r="A16" s="46" t="s">
        <v>20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35.25" customHeight="1">
      <c r="A17" s="49" t="s">
        <v>86</v>
      </c>
      <c r="B17" s="50" t="s">
        <v>31</v>
      </c>
      <c r="C17" s="51">
        <v>14.25</v>
      </c>
      <c r="D17" s="51">
        <v>12.75</v>
      </c>
      <c r="E17" s="51">
        <v>43.4</v>
      </c>
      <c r="F17" s="51">
        <v>275.7</v>
      </c>
      <c r="G17" s="52">
        <v>0.1</v>
      </c>
      <c r="H17" s="53">
        <v>0.3</v>
      </c>
      <c r="I17" s="52">
        <v>0</v>
      </c>
      <c r="J17" s="53">
        <v>0.3</v>
      </c>
      <c r="K17" s="53">
        <v>130.6</v>
      </c>
      <c r="L17" s="53">
        <v>37.200000000000003</v>
      </c>
      <c r="M17" s="52">
        <v>152.30000000000001</v>
      </c>
      <c r="N17" s="53">
        <v>0.8</v>
      </c>
      <c r="O17" s="50" t="s">
        <v>46</v>
      </c>
      <c r="P17" s="50">
        <v>2017</v>
      </c>
    </row>
    <row r="18" spans="1:16" ht="20.100000000000001" customHeight="1">
      <c r="A18" s="33" t="s">
        <v>84</v>
      </c>
      <c r="B18" s="34" t="s">
        <v>83</v>
      </c>
      <c r="C18" s="35">
        <v>2.36</v>
      </c>
      <c r="D18" s="35">
        <v>7.49</v>
      </c>
      <c r="E18" s="35">
        <v>14.89</v>
      </c>
      <c r="F18" s="35">
        <v>146</v>
      </c>
      <c r="G18" s="36">
        <v>0</v>
      </c>
      <c r="H18" s="37">
        <v>0</v>
      </c>
      <c r="I18" s="36">
        <v>0</v>
      </c>
      <c r="J18" s="37">
        <v>0.6</v>
      </c>
      <c r="K18" s="37">
        <v>8.6999999999999993</v>
      </c>
      <c r="L18" s="37">
        <v>10.199999999999999</v>
      </c>
      <c r="M18" s="36">
        <v>24.3</v>
      </c>
      <c r="N18" s="37">
        <v>0.8</v>
      </c>
      <c r="O18" s="34">
        <v>1</v>
      </c>
      <c r="P18" s="34">
        <v>2017</v>
      </c>
    </row>
    <row r="19" spans="1:16" ht="20.100000000000001" customHeight="1">
      <c r="A19" s="49" t="s">
        <v>68</v>
      </c>
      <c r="B19" s="50" t="s">
        <v>24</v>
      </c>
      <c r="C19" s="51">
        <v>0.3</v>
      </c>
      <c r="D19" s="51">
        <v>0</v>
      </c>
      <c r="E19" s="51">
        <v>15.2</v>
      </c>
      <c r="F19" s="51">
        <v>60</v>
      </c>
      <c r="G19" s="52">
        <v>0</v>
      </c>
      <c r="H19" s="53">
        <v>0.8</v>
      </c>
      <c r="I19" s="52">
        <v>0.2</v>
      </c>
      <c r="J19" s="53">
        <v>0</v>
      </c>
      <c r="K19" s="53">
        <v>11.7</v>
      </c>
      <c r="L19" s="53">
        <v>3.8</v>
      </c>
      <c r="M19" s="52">
        <v>1</v>
      </c>
      <c r="N19" s="53">
        <v>0.3</v>
      </c>
      <c r="O19" s="50">
        <v>686</v>
      </c>
      <c r="P19" s="50" t="s">
        <v>26</v>
      </c>
    </row>
    <row r="20" spans="1:16" ht="20.100000000000001" customHeight="1">
      <c r="A20" s="49" t="s">
        <v>100</v>
      </c>
      <c r="B20" s="50">
        <v>150</v>
      </c>
      <c r="C20" s="51">
        <v>0.6</v>
      </c>
      <c r="D20" s="51">
        <v>0.6</v>
      </c>
      <c r="E20" s="51">
        <v>14.3</v>
      </c>
      <c r="F20" s="51">
        <v>68.400000000000006</v>
      </c>
      <c r="G20" s="52">
        <v>0.1</v>
      </c>
      <c r="H20" s="53">
        <v>0</v>
      </c>
      <c r="I20" s="52">
        <v>0</v>
      </c>
      <c r="J20" s="53">
        <v>1</v>
      </c>
      <c r="K20" s="53">
        <v>10.4</v>
      </c>
      <c r="L20" s="53">
        <v>14.9</v>
      </c>
      <c r="M20" s="52">
        <v>37.799999999999997</v>
      </c>
      <c r="N20" s="53">
        <v>0.9</v>
      </c>
      <c r="O20" s="50" t="s">
        <v>79</v>
      </c>
      <c r="P20" s="50" t="s">
        <v>29</v>
      </c>
    </row>
    <row r="21" spans="1:16" ht="20.100000000000001" customHeight="1">
      <c r="A21" s="42" t="s">
        <v>28</v>
      </c>
      <c r="B21" s="43">
        <v>650</v>
      </c>
      <c r="C21" s="44">
        <f>C20+C19+C18+C17</f>
        <v>17.509999999999998</v>
      </c>
      <c r="D21" s="44">
        <f>D20+D19+D18+D17</f>
        <v>20.84</v>
      </c>
      <c r="E21" s="44">
        <f>E20+E19+E18+E17</f>
        <v>87.789999999999992</v>
      </c>
      <c r="F21" s="44">
        <f>F20+F19+F18+F17</f>
        <v>550.09999999999991</v>
      </c>
      <c r="G21" s="54">
        <v>0.3</v>
      </c>
      <c r="H21" s="54">
        <v>1.1000000000000001</v>
      </c>
      <c r="I21" s="54">
        <v>0.2</v>
      </c>
      <c r="J21" s="54">
        <v>2.7</v>
      </c>
      <c r="K21" s="54">
        <v>192.6</v>
      </c>
      <c r="L21" s="54">
        <v>106.9</v>
      </c>
      <c r="M21" s="54">
        <v>342.1</v>
      </c>
      <c r="N21" s="54">
        <v>4.4000000000000004</v>
      </c>
      <c r="O21" s="43"/>
      <c r="P21" s="50"/>
    </row>
    <row r="22" spans="1:16" ht="20.100000000000001" customHeight="1">
      <c r="A22" s="42" t="s">
        <v>65</v>
      </c>
      <c r="B22" s="43">
        <v>650</v>
      </c>
      <c r="C22" s="44">
        <f t="shared" ref="C22:N22" si="1">C20+C19+C18+C17</f>
        <v>17.509999999999998</v>
      </c>
      <c r="D22" s="44">
        <f t="shared" si="1"/>
        <v>20.84</v>
      </c>
      <c r="E22" s="44">
        <f t="shared" si="1"/>
        <v>87.789999999999992</v>
      </c>
      <c r="F22" s="44">
        <f t="shared" si="1"/>
        <v>550.09999999999991</v>
      </c>
      <c r="G22" s="44">
        <f t="shared" si="1"/>
        <v>0.2</v>
      </c>
      <c r="H22" s="44">
        <f t="shared" si="1"/>
        <v>1.1000000000000001</v>
      </c>
      <c r="I22" s="44">
        <f t="shared" si="1"/>
        <v>0.2</v>
      </c>
      <c r="J22" s="44">
        <f t="shared" si="1"/>
        <v>1.9000000000000001</v>
      </c>
      <c r="K22" s="44">
        <f t="shared" si="1"/>
        <v>161.4</v>
      </c>
      <c r="L22" s="44">
        <f t="shared" si="1"/>
        <v>66.099999999999994</v>
      </c>
      <c r="M22" s="44">
        <f t="shared" si="1"/>
        <v>215.4</v>
      </c>
      <c r="N22" s="44">
        <f t="shared" si="1"/>
        <v>2.8</v>
      </c>
      <c r="O22" s="45"/>
      <c r="P22" s="45"/>
    </row>
    <row r="23" spans="1:16" ht="20.100000000000001" customHeight="1">
      <c r="A23" s="55" t="s">
        <v>36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 ht="23.25" customHeight="1">
      <c r="A24" s="24" t="s">
        <v>1</v>
      </c>
      <c r="B24" s="24" t="s">
        <v>2</v>
      </c>
      <c r="C24" s="25" t="s">
        <v>3</v>
      </c>
      <c r="D24" s="26"/>
      <c r="E24" s="27"/>
      <c r="F24" s="24" t="s">
        <v>4</v>
      </c>
      <c r="G24" s="25" t="s">
        <v>5</v>
      </c>
      <c r="H24" s="26"/>
      <c r="I24" s="26"/>
      <c r="J24" s="27"/>
      <c r="K24" s="25" t="s">
        <v>6</v>
      </c>
      <c r="L24" s="26"/>
      <c r="M24" s="26"/>
      <c r="N24" s="27"/>
      <c r="O24" s="24" t="s">
        <v>7</v>
      </c>
      <c r="P24" s="24" t="s">
        <v>8</v>
      </c>
    </row>
    <row r="25" spans="1:16" ht="30.75" customHeight="1">
      <c r="A25" s="28"/>
      <c r="B25" s="28"/>
      <c r="C25" s="29" t="s">
        <v>9</v>
      </c>
      <c r="D25" s="29" t="s">
        <v>10</v>
      </c>
      <c r="E25" s="29" t="s">
        <v>11</v>
      </c>
      <c r="F25" s="28"/>
      <c r="G25" s="29" t="s">
        <v>12</v>
      </c>
      <c r="H25" s="29" t="s">
        <v>13</v>
      </c>
      <c r="I25" s="29" t="s">
        <v>14</v>
      </c>
      <c r="J25" s="29" t="s">
        <v>15</v>
      </c>
      <c r="K25" s="29" t="s">
        <v>16</v>
      </c>
      <c r="L25" s="29" t="s">
        <v>17</v>
      </c>
      <c r="M25" s="29" t="s">
        <v>18</v>
      </c>
      <c r="N25" s="29" t="s">
        <v>19</v>
      </c>
      <c r="O25" s="28"/>
      <c r="P25" s="28"/>
    </row>
    <row r="26" spans="1:16" ht="20.100000000000001" customHeight="1">
      <c r="A26" s="30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ht="42" customHeight="1">
      <c r="A27" s="49" t="s">
        <v>73</v>
      </c>
      <c r="B27" s="50">
        <v>100</v>
      </c>
      <c r="C27" s="51">
        <v>12.1</v>
      </c>
      <c r="D27" s="51">
        <v>11.4</v>
      </c>
      <c r="E27" s="51">
        <v>13.3</v>
      </c>
      <c r="F27" s="51">
        <v>202.7</v>
      </c>
      <c r="G27" s="52">
        <v>0</v>
      </c>
      <c r="H27" s="53">
        <v>6.2</v>
      </c>
      <c r="I27" s="52">
        <v>0</v>
      </c>
      <c r="J27" s="53">
        <v>0.5</v>
      </c>
      <c r="K27" s="53">
        <v>45.9</v>
      </c>
      <c r="L27" s="53">
        <v>28</v>
      </c>
      <c r="M27" s="52">
        <v>142.30000000000001</v>
      </c>
      <c r="N27" s="53">
        <v>2.2000000000000002</v>
      </c>
      <c r="O27" s="50">
        <v>455</v>
      </c>
      <c r="P27" s="50">
        <v>2004</v>
      </c>
    </row>
    <row r="28" spans="1:16" ht="29.25" customHeight="1">
      <c r="A28" s="49" t="s">
        <v>39</v>
      </c>
      <c r="B28" s="50" t="s">
        <v>40</v>
      </c>
      <c r="C28" s="56">
        <v>6.12</v>
      </c>
      <c r="D28" s="56">
        <v>10.98</v>
      </c>
      <c r="E28" s="56">
        <v>41.04</v>
      </c>
      <c r="F28" s="56">
        <v>293.39999999999998</v>
      </c>
      <c r="G28" s="52">
        <v>0.2</v>
      </c>
      <c r="H28" s="53">
        <v>0</v>
      </c>
      <c r="I28" s="52">
        <v>0.1</v>
      </c>
      <c r="J28" s="53">
        <v>1.2</v>
      </c>
      <c r="K28" s="53">
        <v>19.2</v>
      </c>
      <c r="L28" s="53">
        <v>24.6</v>
      </c>
      <c r="M28" s="52">
        <v>65.400000000000006</v>
      </c>
      <c r="N28" s="53">
        <v>1.4</v>
      </c>
      <c r="O28" s="50" t="s">
        <v>41</v>
      </c>
      <c r="P28" s="50" t="s">
        <v>26</v>
      </c>
    </row>
    <row r="29" spans="1:16" ht="33" customHeight="1">
      <c r="A29" s="33" t="s">
        <v>93</v>
      </c>
      <c r="B29" s="34">
        <v>100</v>
      </c>
      <c r="C29" s="35">
        <v>1</v>
      </c>
      <c r="D29" s="35">
        <v>0.16</v>
      </c>
      <c r="E29" s="35">
        <v>2.9</v>
      </c>
      <c r="F29" s="35">
        <v>22</v>
      </c>
      <c r="G29" s="36"/>
      <c r="H29" s="37"/>
      <c r="I29" s="36"/>
      <c r="J29" s="37"/>
      <c r="K29" s="37"/>
      <c r="L29" s="37"/>
      <c r="M29" s="36"/>
      <c r="N29" s="37"/>
      <c r="O29" s="34" t="s">
        <v>94</v>
      </c>
      <c r="P29" s="34">
        <v>2017</v>
      </c>
    </row>
    <row r="30" spans="1:16" ht="20.100000000000001" customHeight="1">
      <c r="A30" s="49" t="s">
        <v>98</v>
      </c>
      <c r="B30" s="50">
        <v>200</v>
      </c>
      <c r="C30" s="51">
        <v>0.2</v>
      </c>
      <c r="D30" s="51">
        <v>0</v>
      </c>
      <c r="E30" s="51">
        <v>15</v>
      </c>
      <c r="F30" s="51">
        <v>58</v>
      </c>
      <c r="G30" s="52">
        <v>0</v>
      </c>
      <c r="H30" s="53">
        <v>0</v>
      </c>
      <c r="I30" s="52">
        <v>0.2</v>
      </c>
      <c r="J30" s="53">
        <v>0</v>
      </c>
      <c r="K30" s="53">
        <v>9.9</v>
      </c>
      <c r="L30" s="53">
        <v>3.3</v>
      </c>
      <c r="M30" s="52">
        <v>0</v>
      </c>
      <c r="N30" s="53">
        <v>0.3</v>
      </c>
      <c r="O30" s="50" t="s">
        <v>103</v>
      </c>
      <c r="P30" s="50" t="s">
        <v>26</v>
      </c>
    </row>
    <row r="31" spans="1:16" ht="20.100000000000001" customHeight="1">
      <c r="A31" s="49" t="s">
        <v>101</v>
      </c>
      <c r="B31" s="50">
        <v>50</v>
      </c>
      <c r="C31" s="51">
        <v>3.3</v>
      </c>
      <c r="D31" s="51">
        <v>0.6</v>
      </c>
      <c r="E31" s="51">
        <v>17.100000000000001</v>
      </c>
      <c r="F31" s="51">
        <v>90.5</v>
      </c>
      <c r="G31" s="52">
        <v>0.1</v>
      </c>
      <c r="H31" s="53">
        <v>0</v>
      </c>
      <c r="I31" s="52">
        <v>0</v>
      </c>
      <c r="J31" s="53">
        <v>1</v>
      </c>
      <c r="K31" s="53">
        <v>10.4</v>
      </c>
      <c r="L31" s="53">
        <v>14.9</v>
      </c>
      <c r="M31" s="52">
        <v>37.799999999999997</v>
      </c>
      <c r="N31" s="53">
        <v>0.9</v>
      </c>
      <c r="O31" s="50" t="s">
        <v>91</v>
      </c>
      <c r="P31" s="50" t="s">
        <v>29</v>
      </c>
    </row>
    <row r="32" spans="1:16" ht="20.100000000000001" customHeight="1">
      <c r="A32" s="42" t="s">
        <v>28</v>
      </c>
      <c r="B32" s="43">
        <v>630</v>
      </c>
      <c r="C32" s="44">
        <f t="shared" ref="C32:N32" si="2">SUM(C27:C31)</f>
        <v>22.72</v>
      </c>
      <c r="D32" s="44">
        <f t="shared" si="2"/>
        <v>23.140000000000004</v>
      </c>
      <c r="E32" s="44">
        <f t="shared" si="2"/>
        <v>89.34</v>
      </c>
      <c r="F32" s="44">
        <f t="shared" si="2"/>
        <v>666.59999999999991</v>
      </c>
      <c r="G32" s="44">
        <f t="shared" si="2"/>
        <v>0.30000000000000004</v>
      </c>
      <c r="H32" s="44">
        <f t="shared" si="2"/>
        <v>6.2</v>
      </c>
      <c r="I32" s="44">
        <f t="shared" si="2"/>
        <v>0.30000000000000004</v>
      </c>
      <c r="J32" s="44">
        <f t="shared" si="2"/>
        <v>2.7</v>
      </c>
      <c r="K32" s="44">
        <f t="shared" si="2"/>
        <v>85.4</v>
      </c>
      <c r="L32" s="44">
        <f t="shared" si="2"/>
        <v>70.8</v>
      </c>
      <c r="M32" s="44">
        <f t="shared" si="2"/>
        <v>245.5</v>
      </c>
      <c r="N32" s="44">
        <f t="shared" si="2"/>
        <v>4.8</v>
      </c>
      <c r="O32" s="45"/>
      <c r="P32" s="45"/>
    </row>
    <row r="33" spans="1:16" ht="20.100000000000001" customHeight="1">
      <c r="A33" s="42" t="s">
        <v>65</v>
      </c>
      <c r="B33" s="43">
        <v>630</v>
      </c>
      <c r="C33" s="44">
        <f>C31+C30+C29+C28+C27</f>
        <v>22.72</v>
      </c>
      <c r="D33" s="44">
        <f>D31+D30+D29+D28+D27</f>
        <v>23.14</v>
      </c>
      <c r="E33" s="44">
        <f>E31+E30+E29+E28+E27</f>
        <v>89.339999999999989</v>
      </c>
      <c r="F33" s="44">
        <f>F31+F30+F29+F28+F27</f>
        <v>666.59999999999991</v>
      </c>
      <c r="G33" s="44">
        <f t="shared" ref="G33:N33" si="3">G31+G29+G28+G27</f>
        <v>0.30000000000000004</v>
      </c>
      <c r="H33" s="44">
        <f t="shared" si="3"/>
        <v>6.2</v>
      </c>
      <c r="I33" s="44">
        <f t="shared" si="3"/>
        <v>0.1</v>
      </c>
      <c r="J33" s="44">
        <f t="shared" si="3"/>
        <v>2.7</v>
      </c>
      <c r="K33" s="44">
        <f t="shared" si="3"/>
        <v>75.5</v>
      </c>
      <c r="L33" s="44">
        <f t="shared" si="3"/>
        <v>67.5</v>
      </c>
      <c r="M33" s="44">
        <f t="shared" si="3"/>
        <v>245.5</v>
      </c>
      <c r="N33" s="44">
        <f t="shared" si="3"/>
        <v>4.5</v>
      </c>
      <c r="O33" s="45"/>
      <c r="P33" s="45"/>
    </row>
    <row r="34" spans="1:16" ht="23.25" customHeight="1">
      <c r="A34" s="55" t="s">
        <v>42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 ht="23.25" customHeight="1">
      <c r="A35" s="24" t="s">
        <v>1</v>
      </c>
      <c r="B35" s="24" t="s">
        <v>2</v>
      </c>
      <c r="C35" s="25" t="s">
        <v>3</v>
      </c>
      <c r="D35" s="26"/>
      <c r="E35" s="27"/>
      <c r="F35" s="24" t="s">
        <v>4</v>
      </c>
      <c r="G35" s="25" t="s">
        <v>5</v>
      </c>
      <c r="H35" s="26"/>
      <c r="I35" s="26"/>
      <c r="J35" s="27"/>
      <c r="K35" s="25" t="s">
        <v>6</v>
      </c>
      <c r="L35" s="26"/>
      <c r="M35" s="26"/>
      <c r="N35" s="27"/>
      <c r="O35" s="24" t="s">
        <v>7</v>
      </c>
      <c r="P35" s="24" t="s">
        <v>8</v>
      </c>
    </row>
    <row r="36" spans="1:16" ht="23.25" customHeight="1">
      <c r="A36" s="28"/>
      <c r="B36" s="28"/>
      <c r="C36" s="29" t="s">
        <v>9</v>
      </c>
      <c r="D36" s="29" t="s">
        <v>10</v>
      </c>
      <c r="E36" s="29" t="s">
        <v>11</v>
      </c>
      <c r="F36" s="28"/>
      <c r="G36" s="29" t="s">
        <v>12</v>
      </c>
      <c r="H36" s="29" t="s">
        <v>13</v>
      </c>
      <c r="I36" s="29" t="s">
        <v>14</v>
      </c>
      <c r="J36" s="29" t="s">
        <v>15</v>
      </c>
      <c r="K36" s="29" t="s">
        <v>16</v>
      </c>
      <c r="L36" s="29" t="s">
        <v>17</v>
      </c>
      <c r="M36" s="29" t="s">
        <v>18</v>
      </c>
      <c r="N36" s="29" t="s">
        <v>19</v>
      </c>
      <c r="O36" s="28"/>
      <c r="P36" s="28"/>
    </row>
    <row r="37" spans="1:16" ht="23.25" customHeight="1">
      <c r="A37" s="30" t="s">
        <v>20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2"/>
    </row>
    <row r="38" spans="1:16" ht="31.5" customHeight="1">
      <c r="A38" s="33" t="s">
        <v>78</v>
      </c>
      <c r="B38" s="34">
        <v>220</v>
      </c>
      <c r="C38" s="35">
        <v>18</v>
      </c>
      <c r="D38" s="35">
        <v>21.78</v>
      </c>
      <c r="E38" s="35">
        <v>35.64</v>
      </c>
      <c r="F38" s="35">
        <v>380.4</v>
      </c>
      <c r="G38" s="36">
        <v>0</v>
      </c>
      <c r="H38" s="37">
        <v>0.3</v>
      </c>
      <c r="I38" s="36">
        <v>0.1</v>
      </c>
      <c r="J38" s="37">
        <v>0.3</v>
      </c>
      <c r="K38" s="37">
        <v>130.69999999999999</v>
      </c>
      <c r="L38" s="37">
        <v>38</v>
      </c>
      <c r="M38" s="36">
        <v>160.4</v>
      </c>
      <c r="N38" s="37">
        <v>0.6</v>
      </c>
      <c r="O38" s="34">
        <v>492</v>
      </c>
      <c r="P38" s="34">
        <v>2004</v>
      </c>
    </row>
    <row r="39" spans="1:16" ht="36" customHeight="1">
      <c r="A39" s="33" t="s">
        <v>93</v>
      </c>
      <c r="B39" s="34">
        <v>100</v>
      </c>
      <c r="C39" s="35">
        <v>1</v>
      </c>
      <c r="D39" s="35">
        <v>0.16</v>
      </c>
      <c r="E39" s="35">
        <v>2.9</v>
      </c>
      <c r="F39" s="35">
        <v>22</v>
      </c>
      <c r="G39" s="36"/>
      <c r="H39" s="37"/>
      <c r="I39" s="36"/>
      <c r="J39" s="37"/>
      <c r="K39" s="37"/>
      <c r="L39" s="37"/>
      <c r="M39" s="36"/>
      <c r="N39" s="37"/>
      <c r="O39" s="34" t="s">
        <v>94</v>
      </c>
      <c r="P39" s="34">
        <v>2017</v>
      </c>
    </row>
    <row r="40" spans="1:16" ht="20.100000000000001" customHeight="1">
      <c r="A40" s="49" t="s">
        <v>82</v>
      </c>
      <c r="B40" s="50">
        <v>200</v>
      </c>
      <c r="C40" s="51">
        <v>0.4</v>
      </c>
      <c r="D40" s="51">
        <v>0</v>
      </c>
      <c r="E40" s="51">
        <v>20.399999999999999</v>
      </c>
      <c r="F40" s="51">
        <v>84.3</v>
      </c>
      <c r="G40" s="52">
        <v>0</v>
      </c>
      <c r="H40" s="53">
        <v>0</v>
      </c>
      <c r="I40" s="52">
        <v>0.2</v>
      </c>
      <c r="J40" s="53">
        <v>0</v>
      </c>
      <c r="K40" s="53">
        <v>9.9</v>
      </c>
      <c r="L40" s="53">
        <v>3.3</v>
      </c>
      <c r="M40" s="52">
        <v>0</v>
      </c>
      <c r="N40" s="53">
        <v>0.3</v>
      </c>
      <c r="O40" s="50">
        <v>639</v>
      </c>
      <c r="P40" s="50">
        <v>2004</v>
      </c>
    </row>
    <row r="41" spans="1:16" ht="20.100000000000001" customHeight="1">
      <c r="A41" s="49" t="s">
        <v>101</v>
      </c>
      <c r="B41" s="50">
        <v>50</v>
      </c>
      <c r="C41" s="51">
        <v>3.3</v>
      </c>
      <c r="D41" s="51">
        <v>0.6</v>
      </c>
      <c r="E41" s="51">
        <v>17.100000000000001</v>
      </c>
      <c r="F41" s="51">
        <v>90.5</v>
      </c>
      <c r="G41" s="52">
        <v>0.1</v>
      </c>
      <c r="H41" s="53">
        <v>0</v>
      </c>
      <c r="I41" s="52">
        <v>0</v>
      </c>
      <c r="J41" s="53">
        <v>1</v>
      </c>
      <c r="K41" s="53">
        <v>10.4</v>
      </c>
      <c r="L41" s="53">
        <v>14.9</v>
      </c>
      <c r="M41" s="52">
        <v>37.799999999999997</v>
      </c>
      <c r="N41" s="53">
        <v>0.9</v>
      </c>
      <c r="O41" s="50" t="s">
        <v>91</v>
      </c>
      <c r="P41" s="50" t="s">
        <v>29</v>
      </c>
    </row>
    <row r="42" spans="1:16" ht="20.100000000000001" customHeight="1">
      <c r="A42" s="42" t="s">
        <v>28</v>
      </c>
      <c r="B42" s="43">
        <v>570</v>
      </c>
      <c r="C42" s="44">
        <f>C41+C40+C39+C38</f>
        <v>22.7</v>
      </c>
      <c r="D42" s="44">
        <f>D41+D40+D39+D38</f>
        <v>22.540000000000003</v>
      </c>
      <c r="E42" s="44">
        <f>E41+E40+E39+E38</f>
        <v>76.039999999999992</v>
      </c>
      <c r="F42" s="44">
        <f>F41+F40+F39+F38</f>
        <v>577.20000000000005</v>
      </c>
      <c r="G42" s="54">
        <v>0.1</v>
      </c>
      <c r="H42" s="54">
        <v>0.3</v>
      </c>
      <c r="I42" s="54">
        <v>0.3</v>
      </c>
      <c r="J42" s="54">
        <v>1.9</v>
      </c>
      <c r="K42" s="54">
        <v>159.69999999999999</v>
      </c>
      <c r="L42" s="54">
        <v>66.400000000000006</v>
      </c>
      <c r="M42" s="54">
        <v>222.5</v>
      </c>
      <c r="N42" s="54">
        <v>2.6</v>
      </c>
      <c r="O42" s="43"/>
      <c r="P42" s="50"/>
    </row>
    <row r="43" spans="1:16" ht="20.100000000000001" customHeight="1">
      <c r="A43" s="42" t="s">
        <v>65</v>
      </c>
      <c r="B43" s="43">
        <v>570</v>
      </c>
      <c r="C43" s="44">
        <f t="shared" ref="C43:N43" si="4">C41+C40+C39+C38</f>
        <v>22.7</v>
      </c>
      <c r="D43" s="44">
        <f t="shared" si="4"/>
        <v>22.540000000000003</v>
      </c>
      <c r="E43" s="44">
        <f t="shared" si="4"/>
        <v>76.039999999999992</v>
      </c>
      <c r="F43" s="44">
        <f t="shared" si="4"/>
        <v>577.20000000000005</v>
      </c>
      <c r="G43" s="44">
        <f t="shared" si="4"/>
        <v>0.1</v>
      </c>
      <c r="H43" s="44">
        <f t="shared" si="4"/>
        <v>0.3</v>
      </c>
      <c r="I43" s="44">
        <f t="shared" si="4"/>
        <v>0.30000000000000004</v>
      </c>
      <c r="J43" s="44">
        <f t="shared" si="4"/>
        <v>1.3</v>
      </c>
      <c r="K43" s="44">
        <f t="shared" si="4"/>
        <v>151</v>
      </c>
      <c r="L43" s="44">
        <f t="shared" si="4"/>
        <v>56.2</v>
      </c>
      <c r="M43" s="44">
        <f t="shared" si="4"/>
        <v>198.2</v>
      </c>
      <c r="N43" s="44">
        <f t="shared" si="4"/>
        <v>1.7999999999999998</v>
      </c>
      <c r="O43" s="45"/>
      <c r="P43" s="45"/>
    </row>
    <row r="44" spans="1:16" ht="23.25" customHeight="1">
      <c r="A44" s="55" t="s">
        <v>43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 ht="25.7" customHeight="1">
      <c r="A45" s="24" t="s">
        <v>1</v>
      </c>
      <c r="B45" s="24" t="s">
        <v>2</v>
      </c>
      <c r="C45" s="25" t="s">
        <v>3</v>
      </c>
      <c r="D45" s="26"/>
      <c r="E45" s="27"/>
      <c r="F45" s="24" t="s">
        <v>4</v>
      </c>
      <c r="G45" s="25" t="s">
        <v>5</v>
      </c>
      <c r="H45" s="26"/>
      <c r="I45" s="26"/>
      <c r="J45" s="27"/>
      <c r="K45" s="25" t="s">
        <v>6</v>
      </c>
      <c r="L45" s="26"/>
      <c r="M45" s="26"/>
      <c r="N45" s="27"/>
      <c r="O45" s="24" t="s">
        <v>7</v>
      </c>
      <c r="P45" s="24" t="s">
        <v>8</v>
      </c>
    </row>
    <row r="46" spans="1:16" ht="20.100000000000001" customHeight="1">
      <c r="A46" s="28"/>
      <c r="B46" s="28"/>
      <c r="C46" s="29" t="s">
        <v>9</v>
      </c>
      <c r="D46" s="29" t="s">
        <v>10</v>
      </c>
      <c r="E46" s="29" t="s">
        <v>11</v>
      </c>
      <c r="F46" s="28"/>
      <c r="G46" s="29" t="s">
        <v>12</v>
      </c>
      <c r="H46" s="29" t="s">
        <v>13</v>
      </c>
      <c r="I46" s="29" t="s">
        <v>14</v>
      </c>
      <c r="J46" s="29" t="s">
        <v>15</v>
      </c>
      <c r="K46" s="29" t="s">
        <v>16</v>
      </c>
      <c r="L46" s="29" t="s">
        <v>17</v>
      </c>
      <c r="M46" s="29" t="s">
        <v>18</v>
      </c>
      <c r="N46" s="29" t="s">
        <v>19</v>
      </c>
      <c r="O46" s="28"/>
      <c r="P46" s="28"/>
    </row>
    <row r="47" spans="1:16" ht="20.100000000000001" customHeight="1">
      <c r="A47" s="30" t="s">
        <v>20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</row>
    <row r="48" spans="1:16" ht="32.25" customHeight="1">
      <c r="A48" s="33" t="s">
        <v>88</v>
      </c>
      <c r="B48" s="34">
        <v>250</v>
      </c>
      <c r="C48" s="35">
        <v>18.100000000000001</v>
      </c>
      <c r="D48" s="35">
        <v>18.3</v>
      </c>
      <c r="E48" s="35">
        <v>30.6</v>
      </c>
      <c r="F48" s="35">
        <v>345.6</v>
      </c>
      <c r="G48" s="36">
        <v>0</v>
      </c>
      <c r="H48" s="37">
        <v>6.2</v>
      </c>
      <c r="I48" s="36">
        <v>0</v>
      </c>
      <c r="J48" s="37">
        <v>0.5</v>
      </c>
      <c r="K48" s="37">
        <v>45.9</v>
      </c>
      <c r="L48" s="37">
        <v>28</v>
      </c>
      <c r="M48" s="36">
        <v>142.30000000000001</v>
      </c>
      <c r="N48" s="37">
        <v>2.2000000000000002</v>
      </c>
      <c r="O48" s="34">
        <v>289</v>
      </c>
      <c r="P48" s="34">
        <v>2017</v>
      </c>
    </row>
    <row r="49" spans="1:16" ht="35.25" customHeight="1">
      <c r="A49" s="33" t="s">
        <v>93</v>
      </c>
      <c r="B49" s="34">
        <v>100</v>
      </c>
      <c r="C49" s="35">
        <v>1</v>
      </c>
      <c r="D49" s="35">
        <v>0.16</v>
      </c>
      <c r="E49" s="35">
        <v>2.9</v>
      </c>
      <c r="F49" s="35">
        <v>22</v>
      </c>
      <c r="G49" s="36"/>
      <c r="H49" s="37"/>
      <c r="I49" s="36"/>
      <c r="J49" s="37"/>
      <c r="K49" s="37"/>
      <c r="L49" s="37"/>
      <c r="M49" s="36"/>
      <c r="N49" s="37"/>
      <c r="O49" s="34" t="s">
        <v>94</v>
      </c>
      <c r="P49" s="34">
        <v>2017</v>
      </c>
    </row>
    <row r="50" spans="1:16" ht="20.100000000000001" customHeight="1">
      <c r="A50" s="49" t="s">
        <v>68</v>
      </c>
      <c r="B50" s="50" t="s">
        <v>24</v>
      </c>
      <c r="C50" s="51">
        <v>0.3</v>
      </c>
      <c r="D50" s="51">
        <v>0</v>
      </c>
      <c r="E50" s="51">
        <v>15.2</v>
      </c>
      <c r="F50" s="51">
        <v>60</v>
      </c>
      <c r="G50" s="52">
        <v>0</v>
      </c>
      <c r="H50" s="53">
        <v>0.8</v>
      </c>
      <c r="I50" s="52">
        <v>0.2</v>
      </c>
      <c r="J50" s="53">
        <v>0</v>
      </c>
      <c r="K50" s="53">
        <v>11.7</v>
      </c>
      <c r="L50" s="53">
        <v>3.8</v>
      </c>
      <c r="M50" s="52">
        <v>1</v>
      </c>
      <c r="N50" s="53">
        <v>0.3</v>
      </c>
      <c r="O50" s="50">
        <v>686</v>
      </c>
      <c r="P50" s="50" t="s">
        <v>26</v>
      </c>
    </row>
    <row r="51" spans="1:16" ht="20.100000000000001" customHeight="1">
      <c r="A51" s="49" t="s">
        <v>99</v>
      </c>
      <c r="B51" s="50" t="s">
        <v>34</v>
      </c>
      <c r="C51" s="51">
        <v>3.9</v>
      </c>
      <c r="D51" s="51">
        <v>0.5</v>
      </c>
      <c r="E51" s="51">
        <v>24.1</v>
      </c>
      <c r="F51" s="51">
        <v>116.8</v>
      </c>
      <c r="G51" s="52">
        <v>0.1</v>
      </c>
      <c r="H51" s="53">
        <v>0</v>
      </c>
      <c r="I51" s="52">
        <v>0</v>
      </c>
      <c r="J51" s="53">
        <v>1</v>
      </c>
      <c r="K51" s="53">
        <v>10.4</v>
      </c>
      <c r="L51" s="53">
        <v>14.9</v>
      </c>
      <c r="M51" s="52">
        <v>37.799999999999997</v>
      </c>
      <c r="N51" s="53">
        <v>0.9</v>
      </c>
      <c r="O51" s="50" t="s">
        <v>27</v>
      </c>
      <c r="P51" s="50" t="s">
        <v>29</v>
      </c>
    </row>
    <row r="52" spans="1:16" ht="20.100000000000001" customHeight="1">
      <c r="A52" s="42" t="s">
        <v>28</v>
      </c>
      <c r="B52" s="43">
        <v>600</v>
      </c>
      <c r="C52" s="44">
        <f>C51+C50+C49+C48</f>
        <v>23.3</v>
      </c>
      <c r="D52" s="44">
        <f>D51+D50+D49+D48</f>
        <v>18.96</v>
      </c>
      <c r="E52" s="44">
        <f>E51+E50+E49+E48</f>
        <v>72.8</v>
      </c>
      <c r="F52" s="44">
        <f>F51+F50+F49+F48</f>
        <v>544.40000000000009</v>
      </c>
      <c r="G52" s="54" t="e">
        <f>G48+#REF!+#REF!+G50+G51</f>
        <v>#REF!</v>
      </c>
      <c r="H52" s="54" t="e">
        <f>H48+#REF!+#REF!+H50+H51</f>
        <v>#REF!</v>
      </c>
      <c r="I52" s="54" t="e">
        <f>I48+#REF!+#REF!+I50+I51</f>
        <v>#REF!</v>
      </c>
      <c r="J52" s="54" t="e">
        <f>J48+#REF!+#REF!+J50+J51</f>
        <v>#REF!</v>
      </c>
      <c r="K52" s="54" t="e">
        <f>K48+#REF!+#REF!+K50+K51</f>
        <v>#REF!</v>
      </c>
      <c r="L52" s="54" t="e">
        <f>L48+#REF!+#REF!+L50+L51</f>
        <v>#REF!</v>
      </c>
      <c r="M52" s="54" t="e">
        <f>M48+#REF!+#REF!+M50+M51</f>
        <v>#REF!</v>
      </c>
      <c r="N52" s="54" t="e">
        <f>N48+#REF!+#REF!+N50+N51</f>
        <v>#REF!</v>
      </c>
      <c r="O52" s="43"/>
      <c r="P52" s="50"/>
    </row>
    <row r="53" spans="1:16" ht="20.100000000000001" customHeight="1">
      <c r="A53" s="42" t="s">
        <v>65</v>
      </c>
      <c r="B53" s="43">
        <v>600</v>
      </c>
      <c r="C53" s="44">
        <f>C51+C50+C49+C48</f>
        <v>23.3</v>
      </c>
      <c r="D53" s="44">
        <f>D51+D50+D49+D48</f>
        <v>18.96</v>
      </c>
      <c r="E53" s="44">
        <f>E51+E50+E49+E48</f>
        <v>72.8</v>
      </c>
      <c r="F53" s="44">
        <f>F51+F50+F49+F48</f>
        <v>544.40000000000009</v>
      </c>
      <c r="G53" s="44" t="e">
        <f>G48+#REF!+G50+G51</f>
        <v>#REF!</v>
      </c>
      <c r="H53" s="44" t="e">
        <f>H48+#REF!+H50+H51</f>
        <v>#REF!</v>
      </c>
      <c r="I53" s="44" t="e">
        <f>I48+#REF!+I50+I51</f>
        <v>#REF!</v>
      </c>
      <c r="J53" s="44" t="e">
        <f>J48+#REF!+J50+J51</f>
        <v>#REF!</v>
      </c>
      <c r="K53" s="44" t="e">
        <f>K48+#REF!+K50+K51</f>
        <v>#REF!</v>
      </c>
      <c r="L53" s="44" t="e">
        <f>L48+#REF!+L50+L51</f>
        <v>#REF!</v>
      </c>
      <c r="M53" s="44" t="e">
        <f>M48+#REF!+M50+M51</f>
        <v>#REF!</v>
      </c>
      <c r="N53" s="44" t="e">
        <f>N48+#REF!+N50+N51</f>
        <v>#REF!</v>
      </c>
      <c r="O53" s="45"/>
      <c r="P53" s="45"/>
    </row>
    <row r="54" spans="1:16" ht="23.25" customHeight="1">
      <c r="A54" s="55" t="s">
        <v>44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 ht="25.7" customHeight="1">
      <c r="A55" s="24" t="s">
        <v>1</v>
      </c>
      <c r="B55" s="24" t="s">
        <v>2</v>
      </c>
      <c r="C55" s="25" t="s">
        <v>3</v>
      </c>
      <c r="D55" s="26"/>
      <c r="E55" s="27"/>
      <c r="F55" s="24" t="s">
        <v>4</v>
      </c>
      <c r="G55" s="25" t="s">
        <v>5</v>
      </c>
      <c r="H55" s="26"/>
      <c r="I55" s="26"/>
      <c r="J55" s="27"/>
      <c r="K55" s="25" t="s">
        <v>6</v>
      </c>
      <c r="L55" s="26"/>
      <c r="M55" s="26"/>
      <c r="N55" s="27"/>
      <c r="O55" s="24" t="s">
        <v>7</v>
      </c>
      <c r="P55" s="24" t="s">
        <v>8</v>
      </c>
    </row>
    <row r="56" spans="1:16" ht="20.100000000000001" customHeight="1">
      <c r="A56" s="28"/>
      <c r="B56" s="28"/>
      <c r="C56" s="29" t="s">
        <v>9</v>
      </c>
      <c r="D56" s="29" t="s">
        <v>10</v>
      </c>
      <c r="E56" s="29" t="s">
        <v>11</v>
      </c>
      <c r="F56" s="28"/>
      <c r="G56" s="29" t="s">
        <v>12</v>
      </c>
      <c r="H56" s="29" t="s">
        <v>13</v>
      </c>
      <c r="I56" s="29" t="s">
        <v>14</v>
      </c>
      <c r="J56" s="29" t="s">
        <v>15</v>
      </c>
      <c r="K56" s="29" t="s">
        <v>16</v>
      </c>
      <c r="L56" s="29" t="s">
        <v>17</v>
      </c>
      <c r="M56" s="29" t="s">
        <v>18</v>
      </c>
      <c r="N56" s="29" t="s">
        <v>19</v>
      </c>
      <c r="O56" s="28"/>
      <c r="P56" s="28"/>
    </row>
    <row r="57" spans="1:16" ht="31.5" customHeight="1">
      <c r="A57" s="30" t="s">
        <v>20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</row>
    <row r="58" spans="1:16" ht="37.5" customHeight="1">
      <c r="A58" s="49" t="s">
        <v>89</v>
      </c>
      <c r="B58" s="50">
        <v>250</v>
      </c>
      <c r="C58" s="51">
        <v>7.3</v>
      </c>
      <c r="D58" s="51">
        <v>8.1199999999999992</v>
      </c>
      <c r="E58" s="51">
        <v>27.25</v>
      </c>
      <c r="F58" s="51">
        <v>256.25</v>
      </c>
      <c r="G58" s="52">
        <v>181</v>
      </c>
      <c r="H58" s="53">
        <v>2017</v>
      </c>
      <c r="I58" s="52">
        <v>0</v>
      </c>
      <c r="J58" s="53">
        <v>0.3</v>
      </c>
      <c r="K58" s="53">
        <v>130.6</v>
      </c>
      <c r="L58" s="53">
        <v>37.200000000000003</v>
      </c>
      <c r="M58" s="52">
        <v>152.30000000000001</v>
      </c>
      <c r="N58" s="53">
        <v>0.8</v>
      </c>
      <c r="O58" s="50">
        <v>181</v>
      </c>
      <c r="P58" s="50">
        <v>2017</v>
      </c>
    </row>
    <row r="59" spans="1:16" ht="28.5" customHeight="1">
      <c r="A59" s="49" t="s">
        <v>95</v>
      </c>
      <c r="B59" s="50" t="s">
        <v>96</v>
      </c>
      <c r="C59" s="51">
        <v>5.8</v>
      </c>
      <c r="D59" s="51">
        <v>8.3000000000000007</v>
      </c>
      <c r="E59" s="51">
        <v>14.83</v>
      </c>
      <c r="F59" s="51">
        <v>137</v>
      </c>
      <c r="G59" s="52">
        <v>0</v>
      </c>
      <c r="H59" s="53">
        <v>0</v>
      </c>
      <c r="I59" s="52">
        <v>0</v>
      </c>
      <c r="J59" s="53">
        <v>0.6</v>
      </c>
      <c r="K59" s="53">
        <v>8.6999999999999993</v>
      </c>
      <c r="L59" s="53">
        <v>10.199999999999999</v>
      </c>
      <c r="M59" s="52">
        <v>24.3</v>
      </c>
      <c r="N59" s="53">
        <v>0.8</v>
      </c>
      <c r="O59" s="50">
        <v>3</v>
      </c>
      <c r="P59" s="50">
        <v>2017</v>
      </c>
    </row>
    <row r="60" spans="1:16" ht="20.100000000000001" customHeight="1">
      <c r="A60" s="49" t="s">
        <v>67</v>
      </c>
      <c r="B60" s="50">
        <v>200</v>
      </c>
      <c r="C60" s="51">
        <v>0.2</v>
      </c>
      <c r="D60" s="51">
        <v>0</v>
      </c>
      <c r="E60" s="51">
        <v>15</v>
      </c>
      <c r="F60" s="51">
        <v>58</v>
      </c>
      <c r="G60" s="52">
        <v>0</v>
      </c>
      <c r="H60" s="53">
        <v>0</v>
      </c>
      <c r="I60" s="52">
        <v>0.2</v>
      </c>
      <c r="J60" s="53">
        <v>0</v>
      </c>
      <c r="K60" s="53">
        <v>9.9</v>
      </c>
      <c r="L60" s="53">
        <v>3.3</v>
      </c>
      <c r="M60" s="52">
        <v>0</v>
      </c>
      <c r="N60" s="53">
        <v>0.3</v>
      </c>
      <c r="O60" s="50">
        <v>685</v>
      </c>
      <c r="P60" s="50" t="s">
        <v>26</v>
      </c>
    </row>
    <row r="61" spans="1:16" ht="20.100000000000001" customHeight="1">
      <c r="A61" s="49" t="s">
        <v>102</v>
      </c>
      <c r="B61" s="50" t="s">
        <v>34</v>
      </c>
      <c r="C61" s="51">
        <v>3.8</v>
      </c>
      <c r="D61" s="51">
        <v>4.9000000000000004</v>
      </c>
      <c r="E61" s="51">
        <v>35.6</v>
      </c>
      <c r="F61" s="51">
        <v>187</v>
      </c>
      <c r="G61" s="52">
        <v>0.1</v>
      </c>
      <c r="H61" s="53">
        <v>0</v>
      </c>
      <c r="I61" s="52">
        <v>0</v>
      </c>
      <c r="J61" s="53">
        <v>1</v>
      </c>
      <c r="K61" s="53">
        <v>10.4</v>
      </c>
      <c r="L61" s="53">
        <v>14.9</v>
      </c>
      <c r="M61" s="52">
        <v>37.799999999999997</v>
      </c>
      <c r="N61" s="53">
        <v>0.9</v>
      </c>
      <c r="O61" s="50">
        <v>9</v>
      </c>
      <c r="P61" s="50" t="s">
        <v>29</v>
      </c>
    </row>
    <row r="62" spans="1:16" ht="20.100000000000001" customHeight="1">
      <c r="A62" s="42" t="s">
        <v>28</v>
      </c>
      <c r="B62" s="43">
        <v>550</v>
      </c>
      <c r="C62" s="44">
        <f>C61+C60+C59+C58</f>
        <v>17.100000000000001</v>
      </c>
      <c r="D62" s="44">
        <f>D61+D60+D59+D58</f>
        <v>21.32</v>
      </c>
      <c r="E62" s="44">
        <f>E61+E60+E59+E58</f>
        <v>92.68</v>
      </c>
      <c r="F62" s="44">
        <f>F61+F60+F59+F58</f>
        <v>638.25</v>
      </c>
      <c r="G62" s="54">
        <v>0.2</v>
      </c>
      <c r="H62" s="54">
        <v>0.3</v>
      </c>
      <c r="I62" s="54">
        <v>0.2</v>
      </c>
      <c r="J62" s="54">
        <v>1.9</v>
      </c>
      <c r="K62" s="54">
        <v>159.6</v>
      </c>
      <c r="L62" s="54">
        <v>65.599999999999994</v>
      </c>
      <c r="M62" s="54">
        <v>214.4</v>
      </c>
      <c r="N62" s="54">
        <v>2.8</v>
      </c>
      <c r="O62" s="43"/>
      <c r="P62" s="50"/>
    </row>
    <row r="63" spans="1:16" ht="20.100000000000001" customHeight="1">
      <c r="A63" s="42" t="s">
        <v>65</v>
      </c>
      <c r="B63" s="43" t="s">
        <v>35</v>
      </c>
      <c r="C63" s="44">
        <f>C61+C60+C59+C58</f>
        <v>17.100000000000001</v>
      </c>
      <c r="D63" s="44">
        <f>D61+D60+D59+D58</f>
        <v>21.32</v>
      </c>
      <c r="E63" s="44">
        <f>E61+E60+E59+E58</f>
        <v>92.68</v>
      </c>
      <c r="F63" s="44">
        <f>F61+F60+F59+F58</f>
        <v>638.25</v>
      </c>
      <c r="G63" s="44">
        <f t="shared" ref="G63:N63" si="5">G61+G60+G59+G58</f>
        <v>181.1</v>
      </c>
      <c r="H63" s="44">
        <f t="shared" si="5"/>
        <v>2017</v>
      </c>
      <c r="I63" s="44">
        <f t="shared" si="5"/>
        <v>0.2</v>
      </c>
      <c r="J63" s="44">
        <f t="shared" si="5"/>
        <v>1.9000000000000001</v>
      </c>
      <c r="K63" s="44">
        <f t="shared" si="5"/>
        <v>159.6</v>
      </c>
      <c r="L63" s="44">
        <f t="shared" si="5"/>
        <v>65.599999999999994</v>
      </c>
      <c r="M63" s="44">
        <f t="shared" si="5"/>
        <v>214.4</v>
      </c>
      <c r="N63" s="44">
        <f t="shared" si="5"/>
        <v>2.8</v>
      </c>
      <c r="O63" s="45"/>
      <c r="P63" s="45"/>
    </row>
    <row r="64" spans="1:16" ht="23.25" customHeight="1">
      <c r="A64" s="55" t="s">
        <v>45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 ht="25.7" customHeight="1">
      <c r="A65" s="24" t="s">
        <v>1</v>
      </c>
      <c r="B65" s="24" t="s">
        <v>2</v>
      </c>
      <c r="C65" s="25" t="s">
        <v>3</v>
      </c>
      <c r="D65" s="26"/>
      <c r="E65" s="27"/>
      <c r="F65" s="24" t="s">
        <v>4</v>
      </c>
      <c r="G65" s="25" t="s">
        <v>5</v>
      </c>
      <c r="H65" s="26"/>
      <c r="I65" s="26"/>
      <c r="J65" s="27"/>
      <c r="K65" s="25" t="s">
        <v>6</v>
      </c>
      <c r="L65" s="26"/>
      <c r="M65" s="26"/>
      <c r="N65" s="27"/>
      <c r="O65" s="24" t="s">
        <v>7</v>
      </c>
      <c r="P65" s="24" t="s">
        <v>8</v>
      </c>
    </row>
    <row r="66" spans="1:16" ht="20.100000000000001" customHeight="1">
      <c r="A66" s="28"/>
      <c r="B66" s="28"/>
      <c r="C66" s="29" t="s">
        <v>9</v>
      </c>
      <c r="D66" s="29" t="s">
        <v>10</v>
      </c>
      <c r="E66" s="29" t="s">
        <v>11</v>
      </c>
      <c r="F66" s="28"/>
      <c r="G66" s="29" t="s">
        <v>12</v>
      </c>
      <c r="H66" s="29" t="s">
        <v>13</v>
      </c>
      <c r="I66" s="29" t="s">
        <v>14</v>
      </c>
      <c r="J66" s="29" t="s">
        <v>15</v>
      </c>
      <c r="K66" s="29" t="s">
        <v>16</v>
      </c>
      <c r="L66" s="29" t="s">
        <v>17</v>
      </c>
      <c r="M66" s="29" t="s">
        <v>18</v>
      </c>
      <c r="N66" s="29" t="s">
        <v>19</v>
      </c>
      <c r="O66" s="28"/>
      <c r="P66" s="28"/>
    </row>
    <row r="67" spans="1:16" ht="20.100000000000001" customHeight="1">
      <c r="A67" s="30" t="s">
        <v>20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2"/>
    </row>
    <row r="68" spans="1:16" ht="20.100000000000001" customHeight="1">
      <c r="A68" s="49" t="s">
        <v>48</v>
      </c>
      <c r="B68" s="50" t="s">
        <v>49</v>
      </c>
      <c r="C68" s="51">
        <v>13.4</v>
      </c>
      <c r="D68" s="51">
        <v>16.2</v>
      </c>
      <c r="E68" s="51">
        <v>16.2</v>
      </c>
      <c r="F68" s="51">
        <v>280.60000000000002</v>
      </c>
      <c r="G68" s="52">
        <v>0.1</v>
      </c>
      <c r="H68" s="53">
        <v>0.6</v>
      </c>
      <c r="I68" s="52">
        <v>0.1</v>
      </c>
      <c r="J68" s="53">
        <v>3.2</v>
      </c>
      <c r="K68" s="53">
        <v>20.7</v>
      </c>
      <c r="L68" s="53">
        <v>27.9</v>
      </c>
      <c r="M68" s="52">
        <v>153.5</v>
      </c>
      <c r="N68" s="53">
        <v>2</v>
      </c>
      <c r="O68" s="50" t="s">
        <v>50</v>
      </c>
      <c r="P68" s="50" t="s">
        <v>26</v>
      </c>
    </row>
    <row r="69" spans="1:16" ht="26.25" customHeight="1">
      <c r="A69" s="49" t="s">
        <v>80</v>
      </c>
      <c r="B69" s="50">
        <v>180</v>
      </c>
      <c r="C69" s="35">
        <v>5.5</v>
      </c>
      <c r="D69" s="35">
        <v>5.49</v>
      </c>
      <c r="E69" s="35">
        <v>24.6</v>
      </c>
      <c r="F69" s="35">
        <v>175</v>
      </c>
      <c r="G69" s="52">
        <v>0.2</v>
      </c>
      <c r="H69" s="53">
        <v>0</v>
      </c>
      <c r="I69" s="52">
        <v>0</v>
      </c>
      <c r="J69" s="53">
        <v>0.5</v>
      </c>
      <c r="K69" s="53">
        <v>20.5</v>
      </c>
      <c r="L69" s="53">
        <v>89.7</v>
      </c>
      <c r="M69" s="52">
        <v>133.4</v>
      </c>
      <c r="N69" s="53">
        <v>3</v>
      </c>
      <c r="O69" s="50">
        <v>303</v>
      </c>
      <c r="P69" s="50">
        <v>2017</v>
      </c>
    </row>
    <row r="70" spans="1:16" ht="37.5" customHeight="1">
      <c r="A70" s="33" t="s">
        <v>93</v>
      </c>
      <c r="B70" s="34">
        <v>100</v>
      </c>
      <c r="C70" s="35">
        <v>1</v>
      </c>
      <c r="D70" s="35">
        <v>0.16</v>
      </c>
      <c r="E70" s="35">
        <v>2.9</v>
      </c>
      <c r="F70" s="35">
        <v>22</v>
      </c>
      <c r="G70" s="36"/>
      <c r="H70" s="37"/>
      <c r="I70" s="36"/>
      <c r="J70" s="37"/>
      <c r="K70" s="37"/>
      <c r="L70" s="37"/>
      <c r="M70" s="36"/>
      <c r="N70" s="37"/>
      <c r="O70" s="34" t="s">
        <v>94</v>
      </c>
      <c r="P70" s="34">
        <v>2017</v>
      </c>
    </row>
    <row r="71" spans="1:16" ht="20.100000000000001" customHeight="1">
      <c r="A71" s="49" t="s">
        <v>68</v>
      </c>
      <c r="B71" s="50" t="s">
        <v>24</v>
      </c>
      <c r="C71" s="51">
        <v>0.3</v>
      </c>
      <c r="D71" s="51">
        <v>0</v>
      </c>
      <c r="E71" s="51">
        <v>15.2</v>
      </c>
      <c r="F71" s="51">
        <v>60</v>
      </c>
      <c r="G71" s="52">
        <v>0</v>
      </c>
      <c r="H71" s="53">
        <v>0.8</v>
      </c>
      <c r="I71" s="52">
        <v>0.2</v>
      </c>
      <c r="J71" s="53">
        <v>0</v>
      </c>
      <c r="K71" s="53">
        <v>11.7</v>
      </c>
      <c r="L71" s="53">
        <v>3.8</v>
      </c>
      <c r="M71" s="52">
        <v>1</v>
      </c>
      <c r="N71" s="53">
        <v>0.3</v>
      </c>
      <c r="O71" s="50">
        <v>686</v>
      </c>
      <c r="P71" s="50" t="s">
        <v>26</v>
      </c>
    </row>
    <row r="72" spans="1:16" ht="20.100000000000001" customHeight="1">
      <c r="A72" s="49" t="s">
        <v>101</v>
      </c>
      <c r="B72" s="50">
        <v>50</v>
      </c>
      <c r="C72" s="51">
        <v>3.3</v>
      </c>
      <c r="D72" s="51">
        <v>0.6</v>
      </c>
      <c r="E72" s="51">
        <v>17.100000000000001</v>
      </c>
      <c r="F72" s="51">
        <v>90.5</v>
      </c>
      <c r="G72" s="52">
        <v>0.1</v>
      </c>
      <c r="H72" s="53">
        <v>0</v>
      </c>
      <c r="I72" s="52">
        <v>0</v>
      </c>
      <c r="J72" s="53">
        <v>1</v>
      </c>
      <c r="K72" s="53">
        <v>10.4</v>
      </c>
      <c r="L72" s="53">
        <v>14.9</v>
      </c>
      <c r="M72" s="52">
        <v>37.799999999999997</v>
      </c>
      <c r="N72" s="53">
        <v>0.9</v>
      </c>
      <c r="O72" s="50" t="s">
        <v>91</v>
      </c>
      <c r="P72" s="50" t="s">
        <v>29</v>
      </c>
    </row>
    <row r="73" spans="1:16" ht="20.100000000000001" customHeight="1">
      <c r="A73" s="42" t="s">
        <v>28</v>
      </c>
      <c r="B73" s="43">
        <v>630</v>
      </c>
      <c r="C73" s="44">
        <f>C72+C71+C70+C69+C68</f>
        <v>23.5</v>
      </c>
      <c r="D73" s="44">
        <f>D72+D71+D70+D69+D68</f>
        <v>22.45</v>
      </c>
      <c r="E73" s="44">
        <f>E72+E71+E70+E69+E68</f>
        <v>76</v>
      </c>
      <c r="F73" s="44">
        <f>F72+F71+F70+F69+F68</f>
        <v>628.1</v>
      </c>
      <c r="G73" s="54" t="e">
        <f>G68+#REF!+G69+G71+G72</f>
        <v>#REF!</v>
      </c>
      <c r="H73" s="54" t="e">
        <f>H68+#REF!+H69+H71+H72</f>
        <v>#REF!</v>
      </c>
      <c r="I73" s="54" t="e">
        <f>I68+#REF!+I69+I71+I72</f>
        <v>#REF!</v>
      </c>
      <c r="J73" s="54" t="e">
        <f>J68+#REF!+J69+J71+J72</f>
        <v>#REF!</v>
      </c>
      <c r="K73" s="54" t="e">
        <f>K68+#REF!+K69+K71+K72</f>
        <v>#REF!</v>
      </c>
      <c r="L73" s="54" t="e">
        <f>L68+#REF!+L69+L71+L72</f>
        <v>#REF!</v>
      </c>
      <c r="M73" s="54" t="e">
        <f>M68+#REF!+M69+M71+M72</f>
        <v>#REF!</v>
      </c>
      <c r="N73" s="54" t="e">
        <f>N68+#REF!+N69+N71+N72</f>
        <v>#REF!</v>
      </c>
      <c r="O73" s="43"/>
      <c r="P73" s="50"/>
    </row>
    <row r="74" spans="1:16" ht="20.100000000000001" customHeight="1">
      <c r="A74" s="42" t="s">
        <v>65</v>
      </c>
      <c r="B74" s="43">
        <v>630</v>
      </c>
      <c r="C74" s="44">
        <f>C72+C71+C70+C69+C68</f>
        <v>23.5</v>
      </c>
      <c r="D74" s="44">
        <f>D72+D71+D70+D69+D68</f>
        <v>22.45</v>
      </c>
      <c r="E74" s="44">
        <f>E72+E71+E70+E69+E68</f>
        <v>76</v>
      </c>
      <c r="F74" s="44">
        <f>F72+F71+F70+F69+F68</f>
        <v>628.1</v>
      </c>
      <c r="G74" s="44" t="e">
        <f>G68+#REF!+G69+G71+G72</f>
        <v>#REF!</v>
      </c>
      <c r="H74" s="44" t="e">
        <f>H68+#REF!+H69+H71+H72</f>
        <v>#REF!</v>
      </c>
      <c r="I74" s="44" t="e">
        <f>I68+#REF!+I69+I71+I72</f>
        <v>#REF!</v>
      </c>
      <c r="J74" s="44" t="e">
        <f>J68+#REF!+J69+J71+J72</f>
        <v>#REF!</v>
      </c>
      <c r="K74" s="44" t="e">
        <f>K68+#REF!+K69+K71+K72</f>
        <v>#REF!</v>
      </c>
      <c r="L74" s="44" t="e">
        <f>L68+#REF!+L69+L71+L72</f>
        <v>#REF!</v>
      </c>
      <c r="M74" s="44" t="e">
        <f>M68+#REF!+M69+M71+M72</f>
        <v>#REF!</v>
      </c>
      <c r="N74" s="44" t="e">
        <f>N68+#REF!+N69+N71+N72</f>
        <v>#REF!</v>
      </c>
      <c r="O74" s="45"/>
      <c r="P74" s="45"/>
    </row>
    <row r="75" spans="1:16" ht="23.25" customHeight="1">
      <c r="A75" s="55" t="s">
        <v>47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 ht="25.7" customHeight="1">
      <c r="A76" s="24" t="s">
        <v>1</v>
      </c>
      <c r="B76" s="24" t="s">
        <v>2</v>
      </c>
      <c r="C76" s="25" t="s">
        <v>3</v>
      </c>
      <c r="D76" s="26"/>
      <c r="E76" s="27"/>
      <c r="F76" s="24" t="s">
        <v>4</v>
      </c>
      <c r="G76" s="25" t="s">
        <v>5</v>
      </c>
      <c r="H76" s="26"/>
      <c r="I76" s="26"/>
      <c r="J76" s="27"/>
      <c r="K76" s="25" t="s">
        <v>6</v>
      </c>
      <c r="L76" s="26"/>
      <c r="M76" s="26"/>
      <c r="N76" s="27"/>
      <c r="O76" s="24" t="s">
        <v>7</v>
      </c>
      <c r="P76" s="24" t="s">
        <v>8</v>
      </c>
    </row>
    <row r="77" spans="1:16" ht="20.100000000000001" customHeight="1">
      <c r="A77" s="28"/>
      <c r="B77" s="28"/>
      <c r="C77" s="29" t="s">
        <v>9</v>
      </c>
      <c r="D77" s="29" t="s">
        <v>10</v>
      </c>
      <c r="E77" s="29" t="s">
        <v>11</v>
      </c>
      <c r="F77" s="28"/>
      <c r="G77" s="29" t="s">
        <v>12</v>
      </c>
      <c r="H77" s="29" t="s">
        <v>13</v>
      </c>
      <c r="I77" s="29" t="s">
        <v>14</v>
      </c>
      <c r="J77" s="29" t="s">
        <v>15</v>
      </c>
      <c r="K77" s="29" t="s">
        <v>16</v>
      </c>
      <c r="L77" s="29" t="s">
        <v>17</v>
      </c>
      <c r="M77" s="29" t="s">
        <v>18</v>
      </c>
      <c r="N77" s="29" t="s">
        <v>19</v>
      </c>
      <c r="O77" s="28"/>
      <c r="P77" s="28"/>
    </row>
    <row r="78" spans="1:16" ht="42" customHeight="1">
      <c r="A78" s="30" t="s">
        <v>20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2"/>
    </row>
    <row r="79" spans="1:16" ht="33" customHeight="1">
      <c r="A79" s="49" t="s">
        <v>97</v>
      </c>
      <c r="B79" s="50" t="s">
        <v>37</v>
      </c>
      <c r="C79" s="51">
        <v>12.5</v>
      </c>
      <c r="D79" s="51">
        <v>11.77</v>
      </c>
      <c r="E79" s="51">
        <v>15.6</v>
      </c>
      <c r="F79" s="51">
        <v>211.3</v>
      </c>
      <c r="G79" s="52">
        <v>0</v>
      </c>
      <c r="H79" s="53">
        <v>0.4</v>
      </c>
      <c r="I79" s="52">
        <v>0</v>
      </c>
      <c r="J79" s="53">
        <v>1.5</v>
      </c>
      <c r="K79" s="53">
        <v>12</v>
      </c>
      <c r="L79" s="53">
        <v>20.100000000000001</v>
      </c>
      <c r="M79" s="52">
        <v>118.3</v>
      </c>
      <c r="N79" s="53">
        <v>1.6</v>
      </c>
      <c r="O79" s="50" t="s">
        <v>38</v>
      </c>
      <c r="P79" s="50" t="s">
        <v>23</v>
      </c>
    </row>
    <row r="80" spans="1:16" ht="30" customHeight="1">
      <c r="A80" s="49" t="s">
        <v>39</v>
      </c>
      <c r="B80" s="50" t="s">
        <v>40</v>
      </c>
      <c r="C80" s="56">
        <v>6.12</v>
      </c>
      <c r="D80" s="56">
        <v>10.98</v>
      </c>
      <c r="E80" s="56">
        <v>41.04</v>
      </c>
      <c r="F80" s="56">
        <v>293.39999999999998</v>
      </c>
      <c r="G80" s="52">
        <v>0.2</v>
      </c>
      <c r="H80" s="53">
        <v>0</v>
      </c>
      <c r="I80" s="52">
        <v>0.1</v>
      </c>
      <c r="J80" s="53">
        <v>1.2</v>
      </c>
      <c r="K80" s="53">
        <v>19.2</v>
      </c>
      <c r="L80" s="53">
        <v>24.6</v>
      </c>
      <c r="M80" s="52">
        <v>65.400000000000006</v>
      </c>
      <c r="N80" s="53">
        <v>1.4</v>
      </c>
      <c r="O80" s="50" t="s">
        <v>41</v>
      </c>
      <c r="P80" s="50" t="s">
        <v>26</v>
      </c>
    </row>
    <row r="81" spans="1:16" ht="20.100000000000001" customHeight="1">
      <c r="A81" s="49" t="s">
        <v>82</v>
      </c>
      <c r="B81" s="50">
        <v>200</v>
      </c>
      <c r="C81" s="51">
        <v>0.4</v>
      </c>
      <c r="D81" s="51">
        <v>0</v>
      </c>
      <c r="E81" s="51">
        <v>20.399999999999999</v>
      </c>
      <c r="F81" s="51">
        <v>84.3</v>
      </c>
      <c r="G81" s="52">
        <v>0</v>
      </c>
      <c r="H81" s="53">
        <v>0</v>
      </c>
      <c r="I81" s="52">
        <v>0.2</v>
      </c>
      <c r="J81" s="53">
        <v>0</v>
      </c>
      <c r="K81" s="53">
        <v>9.9</v>
      </c>
      <c r="L81" s="53">
        <v>3.3</v>
      </c>
      <c r="M81" s="52">
        <v>0</v>
      </c>
      <c r="N81" s="53">
        <v>0.3</v>
      </c>
      <c r="O81" s="50">
        <v>639</v>
      </c>
      <c r="P81" s="50">
        <v>2004</v>
      </c>
    </row>
    <row r="82" spans="1:16" ht="20.100000000000001" customHeight="1">
      <c r="A82" s="49" t="s">
        <v>101</v>
      </c>
      <c r="B82" s="50">
        <v>50</v>
      </c>
      <c r="C82" s="51">
        <v>3.3</v>
      </c>
      <c r="D82" s="51">
        <v>0.6</v>
      </c>
      <c r="E82" s="51">
        <v>17.100000000000001</v>
      </c>
      <c r="F82" s="51">
        <v>90.5</v>
      </c>
      <c r="G82" s="52">
        <v>0.1</v>
      </c>
      <c r="H82" s="53">
        <v>0</v>
      </c>
      <c r="I82" s="52">
        <v>0</v>
      </c>
      <c r="J82" s="53">
        <v>1</v>
      </c>
      <c r="K82" s="53">
        <v>10.4</v>
      </c>
      <c r="L82" s="53">
        <v>14.9</v>
      </c>
      <c r="M82" s="52">
        <v>37.799999999999997</v>
      </c>
      <c r="N82" s="53">
        <v>0.9</v>
      </c>
      <c r="O82" s="50" t="s">
        <v>91</v>
      </c>
      <c r="P82" s="50" t="s">
        <v>29</v>
      </c>
    </row>
    <row r="83" spans="1:16" ht="20.100000000000001" customHeight="1">
      <c r="A83" s="42" t="s">
        <v>28</v>
      </c>
      <c r="B83" s="43">
        <v>560</v>
      </c>
      <c r="C83" s="44">
        <f>C82+C81+C80+C79</f>
        <v>22.32</v>
      </c>
      <c r="D83" s="44">
        <f>D82+D81+D80+D79</f>
        <v>23.35</v>
      </c>
      <c r="E83" s="44">
        <f>E82+E81+E80+E79</f>
        <v>94.139999999999986</v>
      </c>
      <c r="F83" s="44">
        <f>F82+F81+F80+F79</f>
        <v>679.5</v>
      </c>
      <c r="G83" s="54">
        <v>0.2</v>
      </c>
      <c r="H83" s="54">
        <v>0.4</v>
      </c>
      <c r="I83" s="54">
        <v>0.2</v>
      </c>
      <c r="J83" s="54">
        <v>3.4</v>
      </c>
      <c r="K83" s="54">
        <v>60.4</v>
      </c>
      <c r="L83" s="54">
        <v>64.8</v>
      </c>
      <c r="M83" s="54">
        <v>273.2</v>
      </c>
      <c r="N83" s="54">
        <v>4.8</v>
      </c>
      <c r="O83" s="43"/>
      <c r="P83" s="50"/>
    </row>
    <row r="84" spans="1:16" ht="20.100000000000001" customHeight="1">
      <c r="A84" s="42" t="s">
        <v>65</v>
      </c>
      <c r="B84" s="43" t="s">
        <v>52</v>
      </c>
      <c r="C84" s="44">
        <f t="shared" ref="C84:N84" si="6">C82+C81+C80+C79</f>
        <v>22.32</v>
      </c>
      <c r="D84" s="44">
        <f t="shared" si="6"/>
        <v>23.35</v>
      </c>
      <c r="E84" s="44">
        <f t="shared" si="6"/>
        <v>94.139999999999986</v>
      </c>
      <c r="F84" s="44">
        <f t="shared" si="6"/>
        <v>679.5</v>
      </c>
      <c r="G84" s="44">
        <f t="shared" si="6"/>
        <v>0.30000000000000004</v>
      </c>
      <c r="H84" s="44">
        <f t="shared" si="6"/>
        <v>0.4</v>
      </c>
      <c r="I84" s="44">
        <f t="shared" si="6"/>
        <v>0.30000000000000004</v>
      </c>
      <c r="J84" s="44">
        <f t="shared" si="6"/>
        <v>3.7</v>
      </c>
      <c r="K84" s="44">
        <f t="shared" si="6"/>
        <v>51.5</v>
      </c>
      <c r="L84" s="44">
        <f t="shared" si="6"/>
        <v>62.9</v>
      </c>
      <c r="M84" s="44">
        <f t="shared" si="6"/>
        <v>221.5</v>
      </c>
      <c r="N84" s="44">
        <f t="shared" si="6"/>
        <v>4.1999999999999993</v>
      </c>
      <c r="O84" s="45"/>
      <c r="P84" s="45"/>
    </row>
    <row r="85" spans="1:16" ht="23.25" customHeight="1">
      <c r="A85" s="55" t="s">
        <v>51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 ht="25.7" customHeight="1">
      <c r="A86" s="24" t="s">
        <v>1</v>
      </c>
      <c r="B86" s="24" t="s">
        <v>2</v>
      </c>
      <c r="C86" s="25" t="s">
        <v>3</v>
      </c>
      <c r="D86" s="26"/>
      <c r="E86" s="27"/>
      <c r="F86" s="24" t="s">
        <v>4</v>
      </c>
      <c r="G86" s="25" t="s">
        <v>5</v>
      </c>
      <c r="H86" s="26"/>
      <c r="I86" s="26"/>
      <c r="J86" s="27"/>
      <c r="K86" s="25" t="s">
        <v>6</v>
      </c>
      <c r="L86" s="26"/>
      <c r="M86" s="26"/>
      <c r="N86" s="27"/>
      <c r="O86" s="24" t="s">
        <v>7</v>
      </c>
      <c r="P86" s="24" t="s">
        <v>8</v>
      </c>
    </row>
    <row r="87" spans="1:16" ht="20.100000000000001" customHeight="1">
      <c r="A87" s="28"/>
      <c r="B87" s="28"/>
      <c r="C87" s="29" t="s">
        <v>9</v>
      </c>
      <c r="D87" s="29" t="s">
        <v>10</v>
      </c>
      <c r="E87" s="29" t="s">
        <v>11</v>
      </c>
      <c r="F87" s="28"/>
      <c r="G87" s="29" t="s">
        <v>12</v>
      </c>
      <c r="H87" s="29" t="s">
        <v>13</v>
      </c>
      <c r="I87" s="29" t="s">
        <v>14</v>
      </c>
      <c r="J87" s="29" t="s">
        <v>15</v>
      </c>
      <c r="K87" s="29" t="s">
        <v>16</v>
      </c>
      <c r="L87" s="29" t="s">
        <v>17</v>
      </c>
      <c r="M87" s="29" t="s">
        <v>18</v>
      </c>
      <c r="N87" s="29" t="s">
        <v>19</v>
      </c>
      <c r="O87" s="28"/>
      <c r="P87" s="28"/>
    </row>
    <row r="88" spans="1:16" ht="32.25" customHeight="1">
      <c r="A88" s="30" t="s">
        <v>20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2"/>
    </row>
    <row r="89" spans="1:16" ht="30.75" customHeight="1">
      <c r="A89" s="49" t="s">
        <v>87</v>
      </c>
      <c r="B89" s="50" t="s">
        <v>31</v>
      </c>
      <c r="C89" s="35">
        <v>13.16</v>
      </c>
      <c r="D89" s="35">
        <v>19.37</v>
      </c>
      <c r="E89" s="35">
        <v>43</v>
      </c>
      <c r="F89" s="35">
        <v>372.7</v>
      </c>
      <c r="G89" s="52">
        <v>0.2</v>
      </c>
      <c r="H89" s="53">
        <v>0.3</v>
      </c>
      <c r="I89" s="52">
        <v>0</v>
      </c>
      <c r="J89" s="53">
        <v>1.1000000000000001</v>
      </c>
      <c r="K89" s="53">
        <v>161.80000000000001</v>
      </c>
      <c r="L89" s="53">
        <v>78</v>
      </c>
      <c r="M89" s="52">
        <v>279</v>
      </c>
      <c r="N89" s="53">
        <v>2.4</v>
      </c>
      <c r="O89" s="50">
        <v>302</v>
      </c>
      <c r="P89" s="50">
        <v>2004</v>
      </c>
    </row>
    <row r="90" spans="1:16" ht="20.100000000000001" customHeight="1">
      <c r="A90" s="49" t="s">
        <v>81</v>
      </c>
      <c r="B90" s="50" t="s">
        <v>32</v>
      </c>
      <c r="C90" s="51">
        <v>3.3</v>
      </c>
      <c r="D90" s="51">
        <v>0.2</v>
      </c>
      <c r="E90" s="51">
        <v>27.2</v>
      </c>
      <c r="F90" s="51">
        <v>117.4</v>
      </c>
      <c r="G90" s="52">
        <v>0</v>
      </c>
      <c r="H90" s="53">
        <v>0</v>
      </c>
      <c r="I90" s="52">
        <v>0</v>
      </c>
      <c r="J90" s="53">
        <v>0.6</v>
      </c>
      <c r="K90" s="53">
        <v>8.6999999999999993</v>
      </c>
      <c r="L90" s="53">
        <v>10.199999999999999</v>
      </c>
      <c r="M90" s="52">
        <v>24.3</v>
      </c>
      <c r="N90" s="53">
        <v>0.8</v>
      </c>
      <c r="O90" s="50" t="s">
        <v>33</v>
      </c>
      <c r="P90" s="50" t="s">
        <v>25</v>
      </c>
    </row>
    <row r="91" spans="1:16" ht="20.100000000000001" customHeight="1">
      <c r="A91" s="49" t="s">
        <v>67</v>
      </c>
      <c r="B91" s="50">
        <v>200</v>
      </c>
      <c r="C91" s="51">
        <v>0.2</v>
      </c>
      <c r="D91" s="51">
        <v>0</v>
      </c>
      <c r="E91" s="51">
        <v>15</v>
      </c>
      <c r="F91" s="51">
        <v>58</v>
      </c>
      <c r="G91" s="52">
        <v>0</v>
      </c>
      <c r="H91" s="53">
        <v>0</v>
      </c>
      <c r="I91" s="52">
        <v>0.2</v>
      </c>
      <c r="J91" s="53">
        <v>0</v>
      </c>
      <c r="K91" s="53">
        <v>9.9</v>
      </c>
      <c r="L91" s="53">
        <v>3.3</v>
      </c>
      <c r="M91" s="52">
        <v>0</v>
      </c>
      <c r="N91" s="53">
        <v>0.3</v>
      </c>
      <c r="O91" s="50">
        <v>685</v>
      </c>
      <c r="P91" s="50" t="s">
        <v>26</v>
      </c>
    </row>
    <row r="92" spans="1:16" ht="20.100000000000001" customHeight="1">
      <c r="A92" s="49" t="s">
        <v>100</v>
      </c>
      <c r="B92" s="50">
        <v>150</v>
      </c>
      <c r="C92" s="51">
        <v>0.6</v>
      </c>
      <c r="D92" s="51">
        <v>0.6</v>
      </c>
      <c r="E92" s="51">
        <v>14.3</v>
      </c>
      <c r="F92" s="51">
        <v>68.400000000000006</v>
      </c>
      <c r="G92" s="52">
        <v>0.1</v>
      </c>
      <c r="H92" s="53">
        <v>0</v>
      </c>
      <c r="I92" s="52">
        <v>0</v>
      </c>
      <c r="J92" s="53">
        <v>1</v>
      </c>
      <c r="K92" s="53">
        <v>10.4</v>
      </c>
      <c r="L92" s="53">
        <v>14.9</v>
      </c>
      <c r="M92" s="52">
        <v>37.799999999999997</v>
      </c>
      <c r="N92" s="53">
        <v>0.9</v>
      </c>
      <c r="O92" s="50" t="s">
        <v>79</v>
      </c>
      <c r="P92" s="50" t="s">
        <v>29</v>
      </c>
    </row>
    <row r="93" spans="1:16" ht="20.100000000000001" customHeight="1">
      <c r="A93" s="42" t="s">
        <v>28</v>
      </c>
      <c r="B93" s="43">
        <v>650</v>
      </c>
      <c r="C93" s="44">
        <f>C92+C91+C90+C89</f>
        <v>17.259999999999998</v>
      </c>
      <c r="D93" s="44">
        <f>D92+D91+D90+D89</f>
        <v>20.170000000000002</v>
      </c>
      <c r="E93" s="44">
        <f>E92+E91+E90+E89</f>
        <v>99.5</v>
      </c>
      <c r="F93" s="44">
        <f>F92+F91+F90+F89</f>
        <v>616.5</v>
      </c>
      <c r="G93" s="54">
        <v>0.3</v>
      </c>
      <c r="H93" s="54">
        <v>0.3</v>
      </c>
      <c r="I93" s="54">
        <v>0.2</v>
      </c>
      <c r="J93" s="54">
        <v>2.7</v>
      </c>
      <c r="K93" s="54">
        <v>190.8</v>
      </c>
      <c r="L93" s="54">
        <v>106.4</v>
      </c>
      <c r="M93" s="54">
        <v>341.1</v>
      </c>
      <c r="N93" s="54">
        <v>4.4000000000000004</v>
      </c>
      <c r="O93" s="43"/>
      <c r="P93" s="50"/>
    </row>
    <row r="94" spans="1:16" ht="20.100000000000001" customHeight="1">
      <c r="A94" s="42" t="s">
        <v>65</v>
      </c>
      <c r="B94" s="43">
        <v>650</v>
      </c>
      <c r="C94" s="44">
        <f t="shared" ref="C94:N94" si="7">C92+C91+C90+C89</f>
        <v>17.259999999999998</v>
      </c>
      <c r="D94" s="44">
        <f t="shared" si="7"/>
        <v>20.170000000000002</v>
      </c>
      <c r="E94" s="44">
        <f t="shared" si="7"/>
        <v>99.5</v>
      </c>
      <c r="F94" s="44">
        <f t="shared" si="7"/>
        <v>616.5</v>
      </c>
      <c r="G94" s="44">
        <f t="shared" si="7"/>
        <v>0.30000000000000004</v>
      </c>
      <c r="H94" s="44">
        <f t="shared" si="7"/>
        <v>0.3</v>
      </c>
      <c r="I94" s="44">
        <f t="shared" si="7"/>
        <v>0.2</v>
      </c>
      <c r="J94" s="44">
        <f t="shared" si="7"/>
        <v>2.7</v>
      </c>
      <c r="K94" s="44">
        <f t="shared" si="7"/>
        <v>190.8</v>
      </c>
      <c r="L94" s="44">
        <f t="shared" si="7"/>
        <v>106.4</v>
      </c>
      <c r="M94" s="44">
        <f t="shared" si="7"/>
        <v>341.1</v>
      </c>
      <c r="N94" s="44">
        <f t="shared" si="7"/>
        <v>4.4000000000000004</v>
      </c>
      <c r="O94" s="45"/>
      <c r="P94" s="45"/>
    </row>
    <row r="95" spans="1:16" ht="23.25" customHeight="1">
      <c r="A95" s="55" t="s">
        <v>53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1:16" ht="25.7" customHeight="1">
      <c r="A96" s="24" t="s">
        <v>1</v>
      </c>
      <c r="B96" s="24" t="s">
        <v>2</v>
      </c>
      <c r="C96" s="25" t="s">
        <v>3</v>
      </c>
      <c r="D96" s="26"/>
      <c r="E96" s="27"/>
      <c r="F96" s="24" t="s">
        <v>4</v>
      </c>
      <c r="G96" s="25" t="s">
        <v>5</v>
      </c>
      <c r="H96" s="26"/>
      <c r="I96" s="26"/>
      <c r="J96" s="27"/>
      <c r="K96" s="25" t="s">
        <v>6</v>
      </c>
      <c r="L96" s="26"/>
      <c r="M96" s="26"/>
      <c r="N96" s="27"/>
      <c r="O96" s="24" t="s">
        <v>7</v>
      </c>
      <c r="P96" s="24" t="s">
        <v>8</v>
      </c>
    </row>
    <row r="97" spans="1:16" ht="20.100000000000001" customHeight="1">
      <c r="A97" s="28"/>
      <c r="B97" s="28"/>
      <c r="C97" s="29" t="s">
        <v>9</v>
      </c>
      <c r="D97" s="29" t="s">
        <v>10</v>
      </c>
      <c r="E97" s="29" t="s">
        <v>11</v>
      </c>
      <c r="F97" s="28"/>
      <c r="G97" s="29" t="s">
        <v>12</v>
      </c>
      <c r="H97" s="29" t="s">
        <v>13</v>
      </c>
      <c r="I97" s="29" t="s">
        <v>14</v>
      </c>
      <c r="J97" s="29" t="s">
        <v>15</v>
      </c>
      <c r="K97" s="29" t="s">
        <v>16</v>
      </c>
      <c r="L97" s="29" t="s">
        <v>17</v>
      </c>
      <c r="M97" s="29" t="s">
        <v>18</v>
      </c>
      <c r="N97" s="29" t="s">
        <v>19</v>
      </c>
      <c r="O97" s="28"/>
      <c r="P97" s="28"/>
    </row>
    <row r="98" spans="1:16" ht="20.100000000000001" customHeight="1">
      <c r="A98" s="30" t="s">
        <v>20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2"/>
    </row>
    <row r="99" spans="1:16" ht="30" customHeight="1">
      <c r="A99" s="33" t="s">
        <v>92</v>
      </c>
      <c r="B99" s="34" t="s">
        <v>49</v>
      </c>
      <c r="C99" s="35">
        <v>12.9</v>
      </c>
      <c r="D99" s="35">
        <v>9.1999999999999993</v>
      </c>
      <c r="E99" s="35">
        <v>6.5</v>
      </c>
      <c r="F99" s="35">
        <v>132.19999999999999</v>
      </c>
      <c r="G99" s="36">
        <v>0.1</v>
      </c>
      <c r="H99" s="37">
        <v>0.8</v>
      </c>
      <c r="I99" s="36">
        <v>0.4</v>
      </c>
      <c r="J99" s="37">
        <v>0.7</v>
      </c>
      <c r="K99" s="37">
        <v>52.2</v>
      </c>
      <c r="L99" s="37">
        <v>46.2</v>
      </c>
      <c r="M99" s="36">
        <v>193.3</v>
      </c>
      <c r="N99" s="37">
        <v>1.2</v>
      </c>
      <c r="O99" s="34">
        <v>390</v>
      </c>
      <c r="P99" s="34">
        <v>2004</v>
      </c>
    </row>
    <row r="100" spans="1:16" ht="20.100000000000001" customHeight="1">
      <c r="A100" s="33" t="s">
        <v>85</v>
      </c>
      <c r="B100" s="34">
        <v>180</v>
      </c>
      <c r="C100" s="35">
        <v>4.5599999999999996</v>
      </c>
      <c r="D100" s="35">
        <v>8.16</v>
      </c>
      <c r="E100" s="35">
        <v>46.7</v>
      </c>
      <c r="F100" s="35">
        <v>263.16000000000003</v>
      </c>
      <c r="G100" s="36">
        <v>0</v>
      </c>
      <c r="H100" s="37">
        <v>3.3</v>
      </c>
      <c r="I100" s="36">
        <v>0.1</v>
      </c>
      <c r="J100" s="37">
        <v>0.2</v>
      </c>
      <c r="K100" s="37">
        <v>7.2</v>
      </c>
      <c r="L100" s="37">
        <v>9.6</v>
      </c>
      <c r="M100" s="36">
        <v>15.1</v>
      </c>
      <c r="N100" s="37">
        <v>0.4</v>
      </c>
      <c r="O100" s="34">
        <v>304</v>
      </c>
      <c r="P100" s="34">
        <v>2017</v>
      </c>
    </row>
    <row r="101" spans="1:16" ht="33.75" customHeight="1">
      <c r="A101" s="33" t="s">
        <v>93</v>
      </c>
      <c r="B101" s="34">
        <v>100</v>
      </c>
      <c r="C101" s="35">
        <v>1</v>
      </c>
      <c r="D101" s="35">
        <v>0.16</v>
      </c>
      <c r="E101" s="35">
        <v>2.9</v>
      </c>
      <c r="F101" s="35">
        <v>22</v>
      </c>
      <c r="G101" s="36"/>
      <c r="H101" s="37"/>
      <c r="I101" s="36"/>
      <c r="J101" s="37"/>
      <c r="K101" s="37"/>
      <c r="L101" s="37"/>
      <c r="M101" s="36"/>
      <c r="N101" s="37"/>
      <c r="O101" s="34" t="s">
        <v>94</v>
      </c>
      <c r="P101" s="34">
        <v>2017</v>
      </c>
    </row>
    <row r="102" spans="1:16" ht="20.100000000000001" customHeight="1">
      <c r="A102" s="49" t="s">
        <v>68</v>
      </c>
      <c r="B102" s="50" t="s">
        <v>24</v>
      </c>
      <c r="C102" s="51">
        <v>0.3</v>
      </c>
      <c r="D102" s="51">
        <v>0</v>
      </c>
      <c r="E102" s="51">
        <v>15.2</v>
      </c>
      <c r="F102" s="51">
        <v>60</v>
      </c>
      <c r="G102" s="52">
        <v>0</v>
      </c>
      <c r="H102" s="53">
        <v>0.8</v>
      </c>
      <c r="I102" s="52">
        <v>0.2</v>
      </c>
      <c r="J102" s="53">
        <v>0</v>
      </c>
      <c r="K102" s="53">
        <v>11.7</v>
      </c>
      <c r="L102" s="53">
        <v>3.8</v>
      </c>
      <c r="M102" s="52">
        <v>1</v>
      </c>
      <c r="N102" s="53">
        <v>0.3</v>
      </c>
      <c r="O102" s="50">
        <v>686</v>
      </c>
      <c r="P102" s="50" t="s">
        <v>26</v>
      </c>
    </row>
    <row r="103" spans="1:16" ht="20.100000000000001" customHeight="1">
      <c r="A103" s="49" t="s">
        <v>101</v>
      </c>
      <c r="B103" s="50">
        <v>50</v>
      </c>
      <c r="C103" s="51">
        <v>3.3</v>
      </c>
      <c r="D103" s="51">
        <v>0.6</v>
      </c>
      <c r="E103" s="51">
        <v>17.100000000000001</v>
      </c>
      <c r="F103" s="51">
        <v>90.5</v>
      </c>
      <c r="G103" s="52">
        <v>0.1</v>
      </c>
      <c r="H103" s="53">
        <v>0</v>
      </c>
      <c r="I103" s="52">
        <v>0</v>
      </c>
      <c r="J103" s="53">
        <v>1</v>
      </c>
      <c r="K103" s="53">
        <v>10.4</v>
      </c>
      <c r="L103" s="53">
        <v>14.9</v>
      </c>
      <c r="M103" s="52">
        <v>37.799999999999997</v>
      </c>
      <c r="N103" s="53">
        <v>0.9</v>
      </c>
      <c r="O103" s="50" t="s">
        <v>91</v>
      </c>
      <c r="P103" s="50" t="s">
        <v>29</v>
      </c>
    </row>
    <row r="104" spans="1:16" ht="20.100000000000001" customHeight="1">
      <c r="A104" s="42" t="s">
        <v>28</v>
      </c>
      <c r="B104" s="43">
        <v>630</v>
      </c>
      <c r="C104" s="44">
        <f>C103+C102+C101+C100+C99</f>
        <v>22.060000000000002</v>
      </c>
      <c r="D104" s="44">
        <f>D103+D102+D101+D100+D99</f>
        <v>18.119999999999997</v>
      </c>
      <c r="E104" s="44">
        <f>E103+E102+E101+E100+E99</f>
        <v>88.4</v>
      </c>
      <c r="F104" s="44">
        <f>F103+F102+F101+F100+F99</f>
        <v>567.86</v>
      </c>
      <c r="G104" s="54" t="e">
        <f>G99+G100+#REF!+G102+G103</f>
        <v>#REF!</v>
      </c>
      <c r="H104" s="54" t="e">
        <f>H99+H100+#REF!+H102+H103</f>
        <v>#REF!</v>
      </c>
      <c r="I104" s="54" t="e">
        <f>I99+I100+#REF!+I102+I103</f>
        <v>#REF!</v>
      </c>
      <c r="J104" s="54" t="e">
        <f>J99+J100+#REF!+J102+J103</f>
        <v>#REF!</v>
      </c>
      <c r="K104" s="54" t="e">
        <f>K99+K100+#REF!+K102+K103</f>
        <v>#REF!</v>
      </c>
      <c r="L104" s="54" t="e">
        <f>L99+L100+#REF!+L102+L103</f>
        <v>#REF!</v>
      </c>
      <c r="M104" s="54" t="e">
        <f>M99+M100+#REF!+M102+M103</f>
        <v>#REF!</v>
      </c>
      <c r="N104" s="54" t="e">
        <f>N99+N100+#REF!+N102+N103</f>
        <v>#REF!</v>
      </c>
      <c r="O104" s="43"/>
      <c r="P104" s="50"/>
    </row>
    <row r="105" spans="1:16" ht="20.100000000000001" customHeight="1">
      <c r="A105" s="42" t="s">
        <v>65</v>
      </c>
      <c r="B105" s="43">
        <v>630</v>
      </c>
      <c r="C105" s="44">
        <f>C103+C102+C101+C100+C99</f>
        <v>22.060000000000002</v>
      </c>
      <c r="D105" s="44">
        <f>D103+D102+D101+D100+D99</f>
        <v>18.119999999999997</v>
      </c>
      <c r="E105" s="44">
        <f>E103+E102+E101+E100+E99</f>
        <v>88.4</v>
      </c>
      <c r="F105" s="44">
        <f>F103+F102+F101+F100+F99</f>
        <v>567.86</v>
      </c>
      <c r="G105" s="44" t="e">
        <f>G99+G100+#REF!+G102+G103</f>
        <v>#REF!</v>
      </c>
      <c r="H105" s="44" t="e">
        <f>H99+H100+#REF!+H102+H103</f>
        <v>#REF!</v>
      </c>
      <c r="I105" s="44" t="e">
        <f>I99+I100+#REF!+I102+I103</f>
        <v>#REF!</v>
      </c>
      <c r="J105" s="44" t="e">
        <f>J99+J100+#REF!+J102+J103</f>
        <v>#REF!</v>
      </c>
      <c r="K105" s="44" t="e">
        <f>K99+K100+#REF!+K102+K103</f>
        <v>#REF!</v>
      </c>
      <c r="L105" s="44" t="e">
        <f>L99+L100+#REF!+L102+L103</f>
        <v>#REF!</v>
      </c>
      <c r="M105" s="44">
        <v>24.15</v>
      </c>
      <c r="N105" s="44" t="e">
        <f>N99+N100+#REF!+N102+N103</f>
        <v>#REF!</v>
      </c>
      <c r="O105" s="45"/>
      <c r="P105" s="45"/>
    </row>
    <row r="106" spans="1:16" ht="20.100000000000001" customHeight="1">
      <c r="A106" s="57" t="s">
        <v>54</v>
      </c>
      <c r="B106" s="57"/>
      <c r="C106" s="57"/>
      <c r="D106" s="57"/>
      <c r="E106" s="57"/>
      <c r="F106" s="57"/>
      <c r="G106" s="58"/>
    </row>
    <row r="107" spans="1:16" ht="20.100000000000001" customHeight="1">
      <c r="A107" s="59" t="s">
        <v>55</v>
      </c>
      <c r="B107" s="60"/>
      <c r="C107" s="61" t="s">
        <v>56</v>
      </c>
      <c r="D107" s="61" t="s">
        <v>57</v>
      </c>
      <c r="E107" s="61" t="s">
        <v>58</v>
      </c>
      <c r="F107" s="61" t="s">
        <v>59</v>
      </c>
      <c r="G107" s="58"/>
    </row>
    <row r="108" spans="1:16" ht="20.100000000000001" customHeight="1">
      <c r="A108" s="59" t="s">
        <v>60</v>
      </c>
      <c r="B108" s="60"/>
      <c r="C108" s="62">
        <f>C105+C94+C84+C74+C63+C53+C43+C32+C22+C12</f>
        <v>208.67</v>
      </c>
      <c r="D108" s="62">
        <f>D105+D94+D84+D74+D63+D53+D43+D32+D22+D12</f>
        <v>208.64000000000001</v>
      </c>
      <c r="E108" s="62">
        <f>E105+E94+E84+E74+E63+E53+E43+E32+E22+E12</f>
        <v>850.79</v>
      </c>
      <c r="F108" s="62">
        <f>F105+F94+F84+F74+F63+F53+F43+F32+F22+F12</f>
        <v>6016.21</v>
      </c>
      <c r="G108" s="63"/>
    </row>
    <row r="109" spans="1:16" ht="20.100000000000001" customHeight="1">
      <c r="A109" s="59" t="s">
        <v>61</v>
      </c>
      <c r="B109" s="60"/>
      <c r="C109" s="62">
        <f>C108/10</f>
        <v>20.866999999999997</v>
      </c>
      <c r="D109" s="62">
        <f>D108/10</f>
        <v>20.864000000000001</v>
      </c>
      <c r="E109" s="62">
        <f>E108/10</f>
        <v>85.078999999999994</v>
      </c>
      <c r="F109" s="62">
        <f>F108/10</f>
        <v>601.62099999999998</v>
      </c>
      <c r="G109" s="64"/>
    </row>
    <row r="110" spans="1:16" ht="23.25" customHeight="1">
      <c r="A110" s="59" t="s">
        <v>62</v>
      </c>
      <c r="B110" s="60"/>
      <c r="C110" s="65">
        <v>1</v>
      </c>
      <c r="D110" s="65">
        <v>1</v>
      </c>
      <c r="E110" s="65">
        <v>4</v>
      </c>
      <c r="F110" s="62"/>
      <c r="G110" s="64"/>
    </row>
  </sheetData>
  <autoFilter ref="A3:H110">
    <filterColumn colId="2" showButton="0"/>
    <filterColumn colId="3" showButton="0"/>
    <filterColumn colId="6" showButton="0"/>
  </autoFilter>
  <mergeCells count="101">
    <mergeCell ref="O96:O97"/>
    <mergeCell ref="P96:P97"/>
    <mergeCell ref="A98:P98"/>
    <mergeCell ref="A96:A97"/>
    <mergeCell ref="B96:B97"/>
    <mergeCell ref="C96:E96"/>
    <mergeCell ref="F96:F97"/>
    <mergeCell ref="G96:J96"/>
    <mergeCell ref="K96:N96"/>
    <mergeCell ref="K86:N86"/>
    <mergeCell ref="O86:O87"/>
    <mergeCell ref="P86:P87"/>
    <mergeCell ref="A88:P88"/>
    <mergeCell ref="A95:P95"/>
    <mergeCell ref="O76:O77"/>
    <mergeCell ref="P76:P77"/>
    <mergeCell ref="A78:P78"/>
    <mergeCell ref="A85:P85"/>
    <mergeCell ref="A86:A87"/>
    <mergeCell ref="B86:B87"/>
    <mergeCell ref="C86:E86"/>
    <mergeCell ref="F86:F87"/>
    <mergeCell ref="G86:J86"/>
    <mergeCell ref="A76:A77"/>
    <mergeCell ref="B76:B77"/>
    <mergeCell ref="C76:E76"/>
    <mergeCell ref="F76:F77"/>
    <mergeCell ref="G76:J76"/>
    <mergeCell ref="K76:N76"/>
    <mergeCell ref="K65:N65"/>
    <mergeCell ref="O65:O66"/>
    <mergeCell ref="P65:P66"/>
    <mergeCell ref="A67:P67"/>
    <mergeCell ref="A75:P75"/>
    <mergeCell ref="O55:O56"/>
    <mergeCell ref="P55:P56"/>
    <mergeCell ref="A57:P57"/>
    <mergeCell ref="A64:P64"/>
    <mergeCell ref="A65:A66"/>
    <mergeCell ref="B65:B66"/>
    <mergeCell ref="C65:E65"/>
    <mergeCell ref="F65:F66"/>
    <mergeCell ref="G65:J65"/>
    <mergeCell ref="A55:A56"/>
    <mergeCell ref="B55:B56"/>
    <mergeCell ref="C55:E55"/>
    <mergeCell ref="F55:F56"/>
    <mergeCell ref="G55:J55"/>
    <mergeCell ref="K55:N55"/>
    <mergeCell ref="A54:P54"/>
    <mergeCell ref="O45:O46"/>
    <mergeCell ref="P45:P46"/>
    <mergeCell ref="A47:P47"/>
    <mergeCell ref="A45:A46"/>
    <mergeCell ref="B45:B46"/>
    <mergeCell ref="C45:E45"/>
    <mergeCell ref="F45:F46"/>
    <mergeCell ref="G45:J45"/>
    <mergeCell ref="K45:N45"/>
    <mergeCell ref="K35:N35"/>
    <mergeCell ref="O35:O36"/>
    <mergeCell ref="P35:P36"/>
    <mergeCell ref="A37:P37"/>
    <mergeCell ref="A44:P44"/>
    <mergeCell ref="O24:O25"/>
    <mergeCell ref="P24:P25"/>
    <mergeCell ref="A26:P26"/>
    <mergeCell ref="A34:P34"/>
    <mergeCell ref="A35:A36"/>
    <mergeCell ref="B35:B36"/>
    <mergeCell ref="C35:E35"/>
    <mergeCell ref="F35:F36"/>
    <mergeCell ref="G35:J35"/>
    <mergeCell ref="A16:P16"/>
    <mergeCell ref="A23:P23"/>
    <mergeCell ref="A24:A25"/>
    <mergeCell ref="B24:B25"/>
    <mergeCell ref="C24:E24"/>
    <mergeCell ref="F24:F25"/>
    <mergeCell ref="G24:J24"/>
    <mergeCell ref="K24:N24"/>
    <mergeCell ref="A5:P5"/>
    <mergeCell ref="A13:P13"/>
    <mergeCell ref="A14:A15"/>
    <mergeCell ref="B14:B15"/>
    <mergeCell ref="C14:E14"/>
    <mergeCell ref="F14:F15"/>
    <mergeCell ref="G14:J14"/>
    <mergeCell ref="K14:N14"/>
    <mergeCell ref="O14:O15"/>
    <mergeCell ref="P14:P15"/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</mergeCells>
  <pageMargins left="0.39370078740157483" right="0.39370078740157483" top="0.39370078740157483" bottom="0.39370078740157483" header="0" footer="0"/>
  <pageSetup paperSize="9" scale="92" orientation="portrait" r:id="rId1"/>
  <rowBreaks count="1" manualBreakCount="1">
    <brk id="10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K19"/>
  <sheetViews>
    <sheetView topLeftCell="A11" workbookViewId="0">
      <selection activeCell="H37" sqref="H37"/>
    </sheetView>
  </sheetViews>
  <sheetFormatPr defaultRowHeight="9" customHeight="1"/>
  <cols>
    <col min="1" max="1" width="10.5703125" style="2" customWidth="1"/>
    <col min="2" max="3" width="9.140625" style="2"/>
    <col min="4" max="4" width="22.140625" style="2" customWidth="1"/>
    <col min="5" max="5" width="35.28515625" style="2" customWidth="1"/>
    <col min="6" max="6" width="10.7109375" style="2" customWidth="1"/>
    <col min="7" max="256" width="9.140625" style="2"/>
    <col min="257" max="257" width="10.140625" style="2" customWidth="1"/>
    <col min="258" max="259" width="9.140625" style="2"/>
    <col min="260" max="260" width="22.140625" style="2" customWidth="1"/>
    <col min="261" max="261" width="35.28515625" style="2" customWidth="1"/>
    <col min="262" max="262" width="10.7109375" style="2" customWidth="1"/>
    <col min="263" max="512" width="9.140625" style="2"/>
    <col min="513" max="513" width="10.140625" style="2" customWidth="1"/>
    <col min="514" max="515" width="9.140625" style="2"/>
    <col min="516" max="516" width="22.140625" style="2" customWidth="1"/>
    <col min="517" max="517" width="35.28515625" style="2" customWidth="1"/>
    <col min="518" max="518" width="10.7109375" style="2" customWidth="1"/>
    <col min="519" max="768" width="9.140625" style="2"/>
    <col min="769" max="769" width="10.140625" style="2" customWidth="1"/>
    <col min="770" max="771" width="9.140625" style="2"/>
    <col min="772" max="772" width="22.140625" style="2" customWidth="1"/>
    <col min="773" max="773" width="35.28515625" style="2" customWidth="1"/>
    <col min="774" max="774" width="10.7109375" style="2" customWidth="1"/>
    <col min="775" max="1024" width="9.140625" style="2"/>
    <col min="1025" max="1025" width="10.140625" style="2" customWidth="1"/>
    <col min="1026" max="1027" width="9.140625" style="2"/>
    <col min="1028" max="1028" width="22.140625" style="2" customWidth="1"/>
    <col min="1029" max="1029" width="35.28515625" style="2" customWidth="1"/>
    <col min="1030" max="1030" width="10.7109375" style="2" customWidth="1"/>
    <col min="1031" max="1280" width="9.140625" style="2"/>
    <col min="1281" max="1281" width="10.140625" style="2" customWidth="1"/>
    <col min="1282" max="1283" width="9.140625" style="2"/>
    <col min="1284" max="1284" width="22.140625" style="2" customWidth="1"/>
    <col min="1285" max="1285" width="35.28515625" style="2" customWidth="1"/>
    <col min="1286" max="1286" width="10.7109375" style="2" customWidth="1"/>
    <col min="1287" max="1536" width="9.140625" style="2"/>
    <col min="1537" max="1537" width="10.140625" style="2" customWidth="1"/>
    <col min="1538" max="1539" width="9.140625" style="2"/>
    <col min="1540" max="1540" width="22.140625" style="2" customWidth="1"/>
    <col min="1541" max="1541" width="35.28515625" style="2" customWidth="1"/>
    <col min="1542" max="1542" width="10.7109375" style="2" customWidth="1"/>
    <col min="1543" max="1792" width="9.140625" style="2"/>
    <col min="1793" max="1793" width="10.140625" style="2" customWidth="1"/>
    <col min="1794" max="1795" width="9.140625" style="2"/>
    <col min="1796" max="1796" width="22.140625" style="2" customWidth="1"/>
    <col min="1797" max="1797" width="35.28515625" style="2" customWidth="1"/>
    <col min="1798" max="1798" width="10.7109375" style="2" customWidth="1"/>
    <col min="1799" max="2048" width="9.140625" style="2"/>
    <col min="2049" max="2049" width="10.140625" style="2" customWidth="1"/>
    <col min="2050" max="2051" width="9.140625" style="2"/>
    <col min="2052" max="2052" width="22.140625" style="2" customWidth="1"/>
    <col min="2053" max="2053" width="35.28515625" style="2" customWidth="1"/>
    <col min="2054" max="2054" width="10.7109375" style="2" customWidth="1"/>
    <col min="2055" max="2304" width="9.140625" style="2"/>
    <col min="2305" max="2305" width="10.140625" style="2" customWidth="1"/>
    <col min="2306" max="2307" width="9.140625" style="2"/>
    <col min="2308" max="2308" width="22.140625" style="2" customWidth="1"/>
    <col min="2309" max="2309" width="35.28515625" style="2" customWidth="1"/>
    <col min="2310" max="2310" width="10.7109375" style="2" customWidth="1"/>
    <col min="2311" max="2560" width="9.140625" style="2"/>
    <col min="2561" max="2561" width="10.140625" style="2" customWidth="1"/>
    <col min="2562" max="2563" width="9.140625" style="2"/>
    <col min="2564" max="2564" width="22.140625" style="2" customWidth="1"/>
    <col min="2565" max="2565" width="35.28515625" style="2" customWidth="1"/>
    <col min="2566" max="2566" width="10.7109375" style="2" customWidth="1"/>
    <col min="2567" max="2816" width="9.140625" style="2"/>
    <col min="2817" max="2817" width="10.140625" style="2" customWidth="1"/>
    <col min="2818" max="2819" width="9.140625" style="2"/>
    <col min="2820" max="2820" width="22.140625" style="2" customWidth="1"/>
    <col min="2821" max="2821" width="35.28515625" style="2" customWidth="1"/>
    <col min="2822" max="2822" width="10.7109375" style="2" customWidth="1"/>
    <col min="2823" max="3072" width="9.140625" style="2"/>
    <col min="3073" max="3073" width="10.140625" style="2" customWidth="1"/>
    <col min="3074" max="3075" width="9.140625" style="2"/>
    <col min="3076" max="3076" width="22.140625" style="2" customWidth="1"/>
    <col min="3077" max="3077" width="35.28515625" style="2" customWidth="1"/>
    <col min="3078" max="3078" width="10.7109375" style="2" customWidth="1"/>
    <col min="3079" max="3328" width="9.140625" style="2"/>
    <col min="3329" max="3329" width="10.140625" style="2" customWidth="1"/>
    <col min="3330" max="3331" width="9.140625" style="2"/>
    <col min="3332" max="3332" width="22.140625" style="2" customWidth="1"/>
    <col min="3333" max="3333" width="35.28515625" style="2" customWidth="1"/>
    <col min="3334" max="3334" width="10.7109375" style="2" customWidth="1"/>
    <col min="3335" max="3584" width="9.140625" style="2"/>
    <col min="3585" max="3585" width="10.140625" style="2" customWidth="1"/>
    <col min="3586" max="3587" width="9.140625" style="2"/>
    <col min="3588" max="3588" width="22.140625" style="2" customWidth="1"/>
    <col min="3589" max="3589" width="35.28515625" style="2" customWidth="1"/>
    <col min="3590" max="3590" width="10.7109375" style="2" customWidth="1"/>
    <col min="3591" max="3840" width="9.140625" style="2"/>
    <col min="3841" max="3841" width="10.140625" style="2" customWidth="1"/>
    <col min="3842" max="3843" width="9.140625" style="2"/>
    <col min="3844" max="3844" width="22.140625" style="2" customWidth="1"/>
    <col min="3845" max="3845" width="35.28515625" style="2" customWidth="1"/>
    <col min="3846" max="3846" width="10.7109375" style="2" customWidth="1"/>
    <col min="3847" max="4096" width="9.140625" style="2"/>
    <col min="4097" max="4097" width="10.140625" style="2" customWidth="1"/>
    <col min="4098" max="4099" width="9.140625" style="2"/>
    <col min="4100" max="4100" width="22.140625" style="2" customWidth="1"/>
    <col min="4101" max="4101" width="35.28515625" style="2" customWidth="1"/>
    <col min="4102" max="4102" width="10.7109375" style="2" customWidth="1"/>
    <col min="4103" max="4352" width="9.140625" style="2"/>
    <col min="4353" max="4353" width="10.140625" style="2" customWidth="1"/>
    <col min="4354" max="4355" width="9.140625" style="2"/>
    <col min="4356" max="4356" width="22.140625" style="2" customWidth="1"/>
    <col min="4357" max="4357" width="35.28515625" style="2" customWidth="1"/>
    <col min="4358" max="4358" width="10.7109375" style="2" customWidth="1"/>
    <col min="4359" max="4608" width="9.140625" style="2"/>
    <col min="4609" max="4609" width="10.140625" style="2" customWidth="1"/>
    <col min="4610" max="4611" width="9.140625" style="2"/>
    <col min="4612" max="4612" width="22.140625" style="2" customWidth="1"/>
    <col min="4613" max="4613" width="35.28515625" style="2" customWidth="1"/>
    <col min="4614" max="4614" width="10.7109375" style="2" customWidth="1"/>
    <col min="4615" max="4864" width="9.140625" style="2"/>
    <col min="4865" max="4865" width="10.140625" style="2" customWidth="1"/>
    <col min="4866" max="4867" width="9.140625" style="2"/>
    <col min="4868" max="4868" width="22.140625" style="2" customWidth="1"/>
    <col min="4869" max="4869" width="35.28515625" style="2" customWidth="1"/>
    <col min="4870" max="4870" width="10.7109375" style="2" customWidth="1"/>
    <col min="4871" max="5120" width="9.140625" style="2"/>
    <col min="5121" max="5121" width="10.140625" style="2" customWidth="1"/>
    <col min="5122" max="5123" width="9.140625" style="2"/>
    <col min="5124" max="5124" width="22.140625" style="2" customWidth="1"/>
    <col min="5125" max="5125" width="35.28515625" style="2" customWidth="1"/>
    <col min="5126" max="5126" width="10.7109375" style="2" customWidth="1"/>
    <col min="5127" max="5376" width="9.140625" style="2"/>
    <col min="5377" max="5377" width="10.140625" style="2" customWidth="1"/>
    <col min="5378" max="5379" width="9.140625" style="2"/>
    <col min="5380" max="5380" width="22.140625" style="2" customWidth="1"/>
    <col min="5381" max="5381" width="35.28515625" style="2" customWidth="1"/>
    <col min="5382" max="5382" width="10.7109375" style="2" customWidth="1"/>
    <col min="5383" max="5632" width="9.140625" style="2"/>
    <col min="5633" max="5633" width="10.140625" style="2" customWidth="1"/>
    <col min="5634" max="5635" width="9.140625" style="2"/>
    <col min="5636" max="5636" width="22.140625" style="2" customWidth="1"/>
    <col min="5637" max="5637" width="35.28515625" style="2" customWidth="1"/>
    <col min="5638" max="5638" width="10.7109375" style="2" customWidth="1"/>
    <col min="5639" max="5888" width="9.140625" style="2"/>
    <col min="5889" max="5889" width="10.140625" style="2" customWidth="1"/>
    <col min="5890" max="5891" width="9.140625" style="2"/>
    <col min="5892" max="5892" width="22.140625" style="2" customWidth="1"/>
    <col min="5893" max="5893" width="35.28515625" style="2" customWidth="1"/>
    <col min="5894" max="5894" width="10.7109375" style="2" customWidth="1"/>
    <col min="5895" max="6144" width="9.140625" style="2"/>
    <col min="6145" max="6145" width="10.140625" style="2" customWidth="1"/>
    <col min="6146" max="6147" width="9.140625" style="2"/>
    <col min="6148" max="6148" width="22.140625" style="2" customWidth="1"/>
    <col min="6149" max="6149" width="35.28515625" style="2" customWidth="1"/>
    <col min="6150" max="6150" width="10.7109375" style="2" customWidth="1"/>
    <col min="6151" max="6400" width="9.140625" style="2"/>
    <col min="6401" max="6401" width="10.140625" style="2" customWidth="1"/>
    <col min="6402" max="6403" width="9.140625" style="2"/>
    <col min="6404" max="6404" width="22.140625" style="2" customWidth="1"/>
    <col min="6405" max="6405" width="35.28515625" style="2" customWidth="1"/>
    <col min="6406" max="6406" width="10.7109375" style="2" customWidth="1"/>
    <col min="6407" max="6656" width="9.140625" style="2"/>
    <col min="6657" max="6657" width="10.140625" style="2" customWidth="1"/>
    <col min="6658" max="6659" width="9.140625" style="2"/>
    <col min="6660" max="6660" width="22.140625" style="2" customWidth="1"/>
    <col min="6661" max="6661" width="35.28515625" style="2" customWidth="1"/>
    <col min="6662" max="6662" width="10.7109375" style="2" customWidth="1"/>
    <col min="6663" max="6912" width="9.140625" style="2"/>
    <col min="6913" max="6913" width="10.140625" style="2" customWidth="1"/>
    <col min="6914" max="6915" width="9.140625" style="2"/>
    <col min="6916" max="6916" width="22.140625" style="2" customWidth="1"/>
    <col min="6917" max="6917" width="35.28515625" style="2" customWidth="1"/>
    <col min="6918" max="6918" width="10.7109375" style="2" customWidth="1"/>
    <col min="6919" max="7168" width="9.140625" style="2"/>
    <col min="7169" max="7169" width="10.140625" style="2" customWidth="1"/>
    <col min="7170" max="7171" width="9.140625" style="2"/>
    <col min="7172" max="7172" width="22.140625" style="2" customWidth="1"/>
    <col min="7173" max="7173" width="35.28515625" style="2" customWidth="1"/>
    <col min="7174" max="7174" width="10.7109375" style="2" customWidth="1"/>
    <col min="7175" max="7424" width="9.140625" style="2"/>
    <col min="7425" max="7425" width="10.140625" style="2" customWidth="1"/>
    <col min="7426" max="7427" width="9.140625" style="2"/>
    <col min="7428" max="7428" width="22.140625" style="2" customWidth="1"/>
    <col min="7429" max="7429" width="35.28515625" style="2" customWidth="1"/>
    <col min="7430" max="7430" width="10.7109375" style="2" customWidth="1"/>
    <col min="7431" max="7680" width="9.140625" style="2"/>
    <col min="7681" max="7681" width="10.140625" style="2" customWidth="1"/>
    <col min="7682" max="7683" width="9.140625" style="2"/>
    <col min="7684" max="7684" width="22.140625" style="2" customWidth="1"/>
    <col min="7685" max="7685" width="35.28515625" style="2" customWidth="1"/>
    <col min="7686" max="7686" width="10.7109375" style="2" customWidth="1"/>
    <col min="7687" max="7936" width="9.140625" style="2"/>
    <col min="7937" max="7937" width="10.140625" style="2" customWidth="1"/>
    <col min="7938" max="7939" width="9.140625" style="2"/>
    <col min="7940" max="7940" width="22.140625" style="2" customWidth="1"/>
    <col min="7941" max="7941" width="35.28515625" style="2" customWidth="1"/>
    <col min="7942" max="7942" width="10.7109375" style="2" customWidth="1"/>
    <col min="7943" max="8192" width="9.140625" style="2"/>
    <col min="8193" max="8193" width="10.140625" style="2" customWidth="1"/>
    <col min="8194" max="8195" width="9.140625" style="2"/>
    <col min="8196" max="8196" width="22.140625" style="2" customWidth="1"/>
    <col min="8197" max="8197" width="35.28515625" style="2" customWidth="1"/>
    <col min="8198" max="8198" width="10.7109375" style="2" customWidth="1"/>
    <col min="8199" max="8448" width="9.140625" style="2"/>
    <col min="8449" max="8449" width="10.140625" style="2" customWidth="1"/>
    <col min="8450" max="8451" width="9.140625" style="2"/>
    <col min="8452" max="8452" width="22.140625" style="2" customWidth="1"/>
    <col min="8453" max="8453" width="35.28515625" style="2" customWidth="1"/>
    <col min="8454" max="8454" width="10.7109375" style="2" customWidth="1"/>
    <col min="8455" max="8704" width="9.140625" style="2"/>
    <col min="8705" max="8705" width="10.140625" style="2" customWidth="1"/>
    <col min="8706" max="8707" width="9.140625" style="2"/>
    <col min="8708" max="8708" width="22.140625" style="2" customWidth="1"/>
    <col min="8709" max="8709" width="35.28515625" style="2" customWidth="1"/>
    <col min="8710" max="8710" width="10.7109375" style="2" customWidth="1"/>
    <col min="8711" max="8960" width="9.140625" style="2"/>
    <col min="8961" max="8961" width="10.140625" style="2" customWidth="1"/>
    <col min="8962" max="8963" width="9.140625" style="2"/>
    <col min="8964" max="8964" width="22.140625" style="2" customWidth="1"/>
    <col min="8965" max="8965" width="35.28515625" style="2" customWidth="1"/>
    <col min="8966" max="8966" width="10.7109375" style="2" customWidth="1"/>
    <col min="8967" max="9216" width="9.140625" style="2"/>
    <col min="9217" max="9217" width="10.140625" style="2" customWidth="1"/>
    <col min="9218" max="9219" width="9.140625" style="2"/>
    <col min="9220" max="9220" width="22.140625" style="2" customWidth="1"/>
    <col min="9221" max="9221" width="35.28515625" style="2" customWidth="1"/>
    <col min="9222" max="9222" width="10.7109375" style="2" customWidth="1"/>
    <col min="9223" max="9472" width="9.140625" style="2"/>
    <col min="9473" max="9473" width="10.140625" style="2" customWidth="1"/>
    <col min="9474" max="9475" width="9.140625" style="2"/>
    <col min="9476" max="9476" width="22.140625" style="2" customWidth="1"/>
    <col min="9477" max="9477" width="35.28515625" style="2" customWidth="1"/>
    <col min="9478" max="9478" width="10.7109375" style="2" customWidth="1"/>
    <col min="9479" max="9728" width="9.140625" style="2"/>
    <col min="9729" max="9729" width="10.140625" style="2" customWidth="1"/>
    <col min="9730" max="9731" width="9.140625" style="2"/>
    <col min="9732" max="9732" width="22.140625" style="2" customWidth="1"/>
    <col min="9733" max="9733" width="35.28515625" style="2" customWidth="1"/>
    <col min="9734" max="9734" width="10.7109375" style="2" customWidth="1"/>
    <col min="9735" max="9984" width="9.140625" style="2"/>
    <col min="9985" max="9985" width="10.140625" style="2" customWidth="1"/>
    <col min="9986" max="9987" width="9.140625" style="2"/>
    <col min="9988" max="9988" width="22.140625" style="2" customWidth="1"/>
    <col min="9989" max="9989" width="35.28515625" style="2" customWidth="1"/>
    <col min="9990" max="9990" width="10.7109375" style="2" customWidth="1"/>
    <col min="9991" max="10240" width="9.140625" style="2"/>
    <col min="10241" max="10241" width="10.140625" style="2" customWidth="1"/>
    <col min="10242" max="10243" width="9.140625" style="2"/>
    <col min="10244" max="10244" width="22.140625" style="2" customWidth="1"/>
    <col min="10245" max="10245" width="35.28515625" style="2" customWidth="1"/>
    <col min="10246" max="10246" width="10.7109375" style="2" customWidth="1"/>
    <col min="10247" max="10496" width="9.140625" style="2"/>
    <col min="10497" max="10497" width="10.140625" style="2" customWidth="1"/>
    <col min="10498" max="10499" width="9.140625" style="2"/>
    <col min="10500" max="10500" width="22.140625" style="2" customWidth="1"/>
    <col min="10501" max="10501" width="35.28515625" style="2" customWidth="1"/>
    <col min="10502" max="10502" width="10.7109375" style="2" customWidth="1"/>
    <col min="10503" max="10752" width="9.140625" style="2"/>
    <col min="10753" max="10753" width="10.140625" style="2" customWidth="1"/>
    <col min="10754" max="10755" width="9.140625" style="2"/>
    <col min="10756" max="10756" width="22.140625" style="2" customWidth="1"/>
    <col min="10757" max="10757" width="35.28515625" style="2" customWidth="1"/>
    <col min="10758" max="10758" width="10.7109375" style="2" customWidth="1"/>
    <col min="10759" max="11008" width="9.140625" style="2"/>
    <col min="11009" max="11009" width="10.140625" style="2" customWidth="1"/>
    <col min="11010" max="11011" width="9.140625" style="2"/>
    <col min="11012" max="11012" width="22.140625" style="2" customWidth="1"/>
    <col min="11013" max="11013" width="35.28515625" style="2" customWidth="1"/>
    <col min="11014" max="11014" width="10.7109375" style="2" customWidth="1"/>
    <col min="11015" max="11264" width="9.140625" style="2"/>
    <col min="11265" max="11265" width="10.140625" style="2" customWidth="1"/>
    <col min="11266" max="11267" width="9.140625" style="2"/>
    <col min="11268" max="11268" width="22.140625" style="2" customWidth="1"/>
    <col min="11269" max="11269" width="35.28515625" style="2" customWidth="1"/>
    <col min="11270" max="11270" width="10.7109375" style="2" customWidth="1"/>
    <col min="11271" max="11520" width="9.140625" style="2"/>
    <col min="11521" max="11521" width="10.140625" style="2" customWidth="1"/>
    <col min="11522" max="11523" width="9.140625" style="2"/>
    <col min="11524" max="11524" width="22.140625" style="2" customWidth="1"/>
    <col min="11525" max="11525" width="35.28515625" style="2" customWidth="1"/>
    <col min="11526" max="11526" width="10.7109375" style="2" customWidth="1"/>
    <col min="11527" max="11776" width="9.140625" style="2"/>
    <col min="11777" max="11777" width="10.140625" style="2" customWidth="1"/>
    <col min="11778" max="11779" width="9.140625" style="2"/>
    <col min="11780" max="11780" width="22.140625" style="2" customWidth="1"/>
    <col min="11781" max="11781" width="35.28515625" style="2" customWidth="1"/>
    <col min="11782" max="11782" width="10.7109375" style="2" customWidth="1"/>
    <col min="11783" max="12032" width="9.140625" style="2"/>
    <col min="12033" max="12033" width="10.140625" style="2" customWidth="1"/>
    <col min="12034" max="12035" width="9.140625" style="2"/>
    <col min="12036" max="12036" width="22.140625" style="2" customWidth="1"/>
    <col min="12037" max="12037" width="35.28515625" style="2" customWidth="1"/>
    <col min="12038" max="12038" width="10.7109375" style="2" customWidth="1"/>
    <col min="12039" max="12288" width="9.140625" style="2"/>
    <col min="12289" max="12289" width="10.140625" style="2" customWidth="1"/>
    <col min="12290" max="12291" width="9.140625" style="2"/>
    <col min="12292" max="12292" width="22.140625" style="2" customWidth="1"/>
    <col min="12293" max="12293" width="35.28515625" style="2" customWidth="1"/>
    <col min="12294" max="12294" width="10.7109375" style="2" customWidth="1"/>
    <col min="12295" max="12544" width="9.140625" style="2"/>
    <col min="12545" max="12545" width="10.140625" style="2" customWidth="1"/>
    <col min="12546" max="12547" width="9.140625" style="2"/>
    <col min="12548" max="12548" width="22.140625" style="2" customWidth="1"/>
    <col min="12549" max="12549" width="35.28515625" style="2" customWidth="1"/>
    <col min="12550" max="12550" width="10.7109375" style="2" customWidth="1"/>
    <col min="12551" max="12800" width="9.140625" style="2"/>
    <col min="12801" max="12801" width="10.140625" style="2" customWidth="1"/>
    <col min="12802" max="12803" width="9.140625" style="2"/>
    <col min="12804" max="12804" width="22.140625" style="2" customWidth="1"/>
    <col min="12805" max="12805" width="35.28515625" style="2" customWidth="1"/>
    <col min="12806" max="12806" width="10.7109375" style="2" customWidth="1"/>
    <col min="12807" max="13056" width="9.140625" style="2"/>
    <col min="13057" max="13057" width="10.140625" style="2" customWidth="1"/>
    <col min="13058" max="13059" width="9.140625" style="2"/>
    <col min="13060" max="13060" width="22.140625" style="2" customWidth="1"/>
    <col min="13061" max="13061" width="35.28515625" style="2" customWidth="1"/>
    <col min="13062" max="13062" width="10.7109375" style="2" customWidth="1"/>
    <col min="13063" max="13312" width="9.140625" style="2"/>
    <col min="13313" max="13313" width="10.140625" style="2" customWidth="1"/>
    <col min="13314" max="13315" width="9.140625" style="2"/>
    <col min="13316" max="13316" width="22.140625" style="2" customWidth="1"/>
    <col min="13317" max="13317" width="35.28515625" style="2" customWidth="1"/>
    <col min="13318" max="13318" width="10.7109375" style="2" customWidth="1"/>
    <col min="13319" max="13568" width="9.140625" style="2"/>
    <col min="13569" max="13569" width="10.140625" style="2" customWidth="1"/>
    <col min="13570" max="13571" width="9.140625" style="2"/>
    <col min="13572" max="13572" width="22.140625" style="2" customWidth="1"/>
    <col min="13573" max="13573" width="35.28515625" style="2" customWidth="1"/>
    <col min="13574" max="13574" width="10.7109375" style="2" customWidth="1"/>
    <col min="13575" max="13824" width="9.140625" style="2"/>
    <col min="13825" max="13825" width="10.140625" style="2" customWidth="1"/>
    <col min="13826" max="13827" width="9.140625" style="2"/>
    <col min="13828" max="13828" width="22.140625" style="2" customWidth="1"/>
    <col min="13829" max="13829" width="35.28515625" style="2" customWidth="1"/>
    <col min="13830" max="13830" width="10.7109375" style="2" customWidth="1"/>
    <col min="13831" max="14080" width="9.140625" style="2"/>
    <col min="14081" max="14081" width="10.140625" style="2" customWidth="1"/>
    <col min="14082" max="14083" width="9.140625" style="2"/>
    <col min="14084" max="14084" width="22.140625" style="2" customWidth="1"/>
    <col min="14085" max="14085" width="35.28515625" style="2" customWidth="1"/>
    <col min="14086" max="14086" width="10.7109375" style="2" customWidth="1"/>
    <col min="14087" max="14336" width="9.140625" style="2"/>
    <col min="14337" max="14337" width="10.140625" style="2" customWidth="1"/>
    <col min="14338" max="14339" width="9.140625" style="2"/>
    <col min="14340" max="14340" width="22.140625" style="2" customWidth="1"/>
    <col min="14341" max="14341" width="35.28515625" style="2" customWidth="1"/>
    <col min="14342" max="14342" width="10.7109375" style="2" customWidth="1"/>
    <col min="14343" max="14592" width="9.140625" style="2"/>
    <col min="14593" max="14593" width="10.140625" style="2" customWidth="1"/>
    <col min="14594" max="14595" width="9.140625" style="2"/>
    <col min="14596" max="14596" width="22.140625" style="2" customWidth="1"/>
    <col min="14597" max="14597" width="35.28515625" style="2" customWidth="1"/>
    <col min="14598" max="14598" width="10.7109375" style="2" customWidth="1"/>
    <col min="14599" max="14848" width="9.140625" style="2"/>
    <col min="14849" max="14849" width="10.140625" style="2" customWidth="1"/>
    <col min="14850" max="14851" width="9.140625" style="2"/>
    <col min="14852" max="14852" width="22.140625" style="2" customWidth="1"/>
    <col min="14853" max="14853" width="35.28515625" style="2" customWidth="1"/>
    <col min="14854" max="14854" width="10.7109375" style="2" customWidth="1"/>
    <col min="14855" max="15104" width="9.140625" style="2"/>
    <col min="15105" max="15105" width="10.140625" style="2" customWidth="1"/>
    <col min="15106" max="15107" width="9.140625" style="2"/>
    <col min="15108" max="15108" width="22.140625" style="2" customWidth="1"/>
    <col min="15109" max="15109" width="35.28515625" style="2" customWidth="1"/>
    <col min="15110" max="15110" width="10.7109375" style="2" customWidth="1"/>
    <col min="15111" max="15360" width="9.140625" style="2"/>
    <col min="15361" max="15361" width="10.140625" style="2" customWidth="1"/>
    <col min="15362" max="15363" width="9.140625" style="2"/>
    <col min="15364" max="15364" width="22.140625" style="2" customWidth="1"/>
    <col min="15365" max="15365" width="35.28515625" style="2" customWidth="1"/>
    <col min="15366" max="15366" width="10.7109375" style="2" customWidth="1"/>
    <col min="15367" max="15616" width="9.140625" style="2"/>
    <col min="15617" max="15617" width="10.140625" style="2" customWidth="1"/>
    <col min="15618" max="15619" width="9.140625" style="2"/>
    <col min="15620" max="15620" width="22.140625" style="2" customWidth="1"/>
    <col min="15621" max="15621" width="35.28515625" style="2" customWidth="1"/>
    <col min="15622" max="15622" width="10.7109375" style="2" customWidth="1"/>
    <col min="15623" max="15872" width="9.140625" style="2"/>
    <col min="15873" max="15873" width="10.140625" style="2" customWidth="1"/>
    <col min="15874" max="15875" width="9.140625" style="2"/>
    <col min="15876" max="15876" width="22.140625" style="2" customWidth="1"/>
    <col min="15877" max="15877" width="35.28515625" style="2" customWidth="1"/>
    <col min="15878" max="15878" width="10.7109375" style="2" customWidth="1"/>
    <col min="15879" max="16128" width="9.140625" style="2"/>
    <col min="16129" max="16129" width="10.140625" style="2" customWidth="1"/>
    <col min="16130" max="16131" width="9.140625" style="2"/>
    <col min="16132" max="16132" width="22.140625" style="2" customWidth="1"/>
    <col min="16133" max="16133" width="35.28515625" style="2" customWidth="1"/>
    <col min="16134" max="16134" width="10.7109375" style="2" customWidth="1"/>
    <col min="16135" max="16384" width="9.140625" style="2"/>
  </cols>
  <sheetData>
    <row r="1" spans="1:11" ht="7.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4"/>
    </row>
    <row r="2" spans="1:11" ht="12.75" hidden="1" customHeight="1">
      <c r="A2" s="3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7.850000000000001" customHeight="1">
      <c r="A3" s="4" t="s">
        <v>75</v>
      </c>
      <c r="B3" s="4"/>
      <c r="C3" s="4"/>
      <c r="D3" s="5"/>
      <c r="E3" s="5"/>
      <c r="F3" s="4" t="s">
        <v>76</v>
      </c>
      <c r="G3" s="4"/>
      <c r="H3" s="6"/>
      <c r="I3" s="5"/>
      <c r="J3" s="5"/>
      <c r="K3" s="4"/>
    </row>
    <row r="4" spans="1:11" ht="15.75" customHeight="1">
      <c r="A4" s="6" t="s">
        <v>63</v>
      </c>
      <c r="B4" s="6" t="s">
        <v>90</v>
      </c>
      <c r="C4" s="7"/>
      <c r="D4" s="7"/>
      <c r="E4" s="5"/>
      <c r="F4" s="14" t="s">
        <v>77</v>
      </c>
      <c r="G4" s="14"/>
      <c r="H4" s="14"/>
      <c r="I4" s="14"/>
      <c r="J4" s="5"/>
      <c r="K4" s="4"/>
    </row>
    <row r="5" spans="1:11" ht="15.75" customHeight="1">
      <c r="A5" s="18" t="s">
        <v>70</v>
      </c>
      <c r="B5" s="18"/>
      <c r="C5" s="18"/>
      <c r="D5" s="18"/>
      <c r="E5" s="5"/>
      <c r="F5" s="15" t="s">
        <v>66</v>
      </c>
      <c r="G5" s="15"/>
      <c r="H5" s="15"/>
      <c r="I5" s="15"/>
      <c r="J5" s="5"/>
      <c r="K5" s="4"/>
    </row>
    <row r="6" spans="1:11" ht="19.7" customHeight="1">
      <c r="A6" s="3"/>
      <c r="B6" s="3"/>
      <c r="C6" s="19"/>
      <c r="D6" s="19"/>
      <c r="E6" s="5"/>
      <c r="F6" s="5"/>
      <c r="G6" s="5"/>
      <c r="H6" s="6"/>
      <c r="I6" s="6"/>
      <c r="J6" s="3"/>
      <c r="K6" s="4"/>
    </row>
    <row r="7" spans="1:11" ht="17.850000000000001" customHeight="1">
      <c r="A7" s="3"/>
      <c r="B7" s="3"/>
      <c r="C7" s="3"/>
      <c r="D7" s="3"/>
      <c r="E7" s="3"/>
      <c r="F7" s="3"/>
      <c r="G7" s="3"/>
      <c r="H7" s="3"/>
      <c r="I7" s="3"/>
      <c r="J7" s="3"/>
      <c r="K7" s="4"/>
    </row>
    <row r="8" spans="1:11" ht="17.850000000000001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1:11" ht="12.75" hidden="1" customHeight="1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1" ht="12.75" hidden="1" customHeight="1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1" ht="21" customHeight="1">
      <c r="C11" s="6"/>
      <c r="D11" s="6"/>
      <c r="E11" s="9"/>
      <c r="F11" s="9"/>
      <c r="G11" s="9"/>
      <c r="H11" s="9"/>
      <c r="I11" s="9"/>
      <c r="J11" s="9"/>
    </row>
    <row r="12" spans="1:11" ht="18" customHeight="1">
      <c r="A12" s="20"/>
      <c r="B12" s="20"/>
      <c r="C12" s="20"/>
      <c r="D12" s="20"/>
      <c r="E12" s="9"/>
      <c r="F12" s="9"/>
      <c r="G12" s="9"/>
      <c r="H12" s="9"/>
      <c r="I12" s="9"/>
      <c r="J12" s="9"/>
    </row>
    <row r="13" spans="1:11" ht="18.75" customHeight="1">
      <c r="A13" s="9"/>
      <c r="B13" s="9"/>
      <c r="D13" s="8"/>
      <c r="E13" s="10"/>
      <c r="F13" s="9"/>
      <c r="G13" s="9"/>
      <c r="H13" s="9"/>
      <c r="I13" s="9"/>
      <c r="J13" s="9"/>
    </row>
    <row r="14" spans="1:11" ht="17.850000000000001" customHeight="1">
      <c r="A14" s="11"/>
      <c r="B14" s="9"/>
      <c r="C14" s="16" t="s">
        <v>71</v>
      </c>
      <c r="D14" s="16"/>
      <c r="E14" s="16"/>
      <c r="F14" s="16"/>
      <c r="G14" s="12"/>
      <c r="H14" s="3"/>
      <c r="I14" s="9"/>
      <c r="J14" s="9"/>
    </row>
    <row r="15" spans="1:11" ht="17.850000000000001" customHeight="1">
      <c r="A15" s="11"/>
      <c r="B15" s="9"/>
      <c r="C15" s="16" t="s">
        <v>64</v>
      </c>
      <c r="D15" s="16"/>
      <c r="E15" s="16"/>
      <c r="F15" s="16"/>
      <c r="G15" s="12"/>
      <c r="H15" s="3"/>
      <c r="I15" s="9"/>
      <c r="J15" s="9"/>
    </row>
    <row r="16" spans="1:11" ht="18" customHeight="1">
      <c r="A16" s="11"/>
      <c r="B16" s="9"/>
      <c r="C16" s="16" t="s">
        <v>74</v>
      </c>
      <c r="D16" s="16"/>
      <c r="E16" s="16"/>
      <c r="F16" s="16"/>
      <c r="G16" s="12"/>
      <c r="H16" s="3"/>
      <c r="I16" s="3"/>
      <c r="J16" s="9"/>
    </row>
    <row r="17" spans="1:10" ht="17.850000000000001" customHeight="1">
      <c r="A17" s="11"/>
      <c r="B17" s="9"/>
      <c r="C17" s="16" t="s">
        <v>72</v>
      </c>
      <c r="D17" s="16"/>
      <c r="E17" s="16"/>
      <c r="F17" s="16"/>
      <c r="G17" s="13"/>
      <c r="H17" s="5"/>
      <c r="I17" s="3"/>
      <c r="J17" s="9"/>
    </row>
    <row r="18" spans="1:10" ht="17.850000000000001" customHeight="1">
      <c r="A18" s="11"/>
      <c r="B18" s="9"/>
      <c r="C18" s="17"/>
      <c r="D18" s="17"/>
      <c r="E18" s="17"/>
      <c r="F18" s="17"/>
      <c r="G18" s="13"/>
      <c r="H18" s="5"/>
      <c r="I18" s="3"/>
      <c r="J18" s="9"/>
    </row>
    <row r="19" spans="1:10" ht="17.850000000000001" customHeight="1">
      <c r="A19" s="11"/>
      <c r="B19" s="9"/>
      <c r="C19" s="5"/>
      <c r="D19" s="5"/>
      <c r="E19" s="5"/>
      <c r="F19" s="13"/>
      <c r="G19" s="5"/>
      <c r="H19" s="5"/>
      <c r="I19" s="3"/>
      <c r="J19" s="9"/>
    </row>
  </sheetData>
  <sheetProtection selectLockedCells="1" selectUnlockedCells="1"/>
  <mergeCells count="8">
    <mergeCell ref="C16:F16"/>
    <mergeCell ref="C17:F17"/>
    <mergeCell ref="C18:F18"/>
    <mergeCell ref="C15:F15"/>
    <mergeCell ref="A5:D5"/>
    <mergeCell ref="C6:D6"/>
    <mergeCell ref="A12:D12"/>
    <mergeCell ref="C14:F14"/>
  </mergeCells>
  <pageMargins left="0.98402777777777772" right="0.98402777777777772" top="0.98402777777777772" bottom="0.98402777777777772" header="0.51180555555555551" footer="0.51180555555555551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10"/>
  <sheetViews>
    <sheetView tabSelected="1" workbookViewId="0">
      <selection activeCell="S8" sqref="S8"/>
    </sheetView>
  </sheetViews>
  <sheetFormatPr defaultRowHeight="15.75"/>
  <cols>
    <col min="1" max="1" width="37.28515625" style="22" customWidth="1"/>
    <col min="2" max="2" width="8.140625" style="22" customWidth="1"/>
    <col min="3" max="3" width="7.42578125" style="22" customWidth="1"/>
    <col min="4" max="5" width="8.28515625" style="22" customWidth="1"/>
    <col min="6" max="6" width="9.85546875" style="22" customWidth="1"/>
    <col min="7" max="7" width="10.85546875" style="22" hidden="1" customWidth="1"/>
    <col min="8" max="8" width="10" style="22" hidden="1" customWidth="1"/>
    <col min="9" max="14" width="0" style="22" hidden="1" customWidth="1"/>
    <col min="15" max="15" width="8.5703125" style="22" customWidth="1"/>
    <col min="16" max="16" width="8" style="22" customWidth="1"/>
    <col min="17" max="17" width="9.140625" style="1"/>
  </cols>
  <sheetData>
    <row r="1" spans="1:16" ht="27" customHeight="1">
      <c r="A1" s="21" t="s">
        <v>69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24" t="s">
        <v>1</v>
      </c>
      <c r="B3" s="24" t="s">
        <v>2</v>
      </c>
      <c r="C3" s="25" t="s">
        <v>3</v>
      </c>
      <c r="D3" s="26"/>
      <c r="E3" s="27"/>
      <c r="F3" s="24" t="s">
        <v>4</v>
      </c>
      <c r="G3" s="25" t="s">
        <v>5</v>
      </c>
      <c r="H3" s="26"/>
      <c r="I3" s="26"/>
      <c r="J3" s="27"/>
      <c r="K3" s="25" t="s">
        <v>6</v>
      </c>
      <c r="L3" s="26"/>
      <c r="M3" s="26"/>
      <c r="N3" s="27"/>
      <c r="O3" s="24" t="s">
        <v>7</v>
      </c>
      <c r="P3" s="24" t="s">
        <v>8</v>
      </c>
    </row>
    <row r="4" spans="1:16" ht="28.5">
      <c r="A4" s="28"/>
      <c r="B4" s="28"/>
      <c r="C4" s="29" t="s">
        <v>9</v>
      </c>
      <c r="D4" s="29" t="s">
        <v>10</v>
      </c>
      <c r="E4" s="29" t="s">
        <v>11</v>
      </c>
      <c r="F4" s="28"/>
      <c r="G4" s="29" t="s">
        <v>12</v>
      </c>
      <c r="H4" s="29" t="s">
        <v>13</v>
      </c>
      <c r="I4" s="29" t="s">
        <v>14</v>
      </c>
      <c r="J4" s="29" t="s">
        <v>15</v>
      </c>
      <c r="K4" s="29" t="s">
        <v>16</v>
      </c>
      <c r="L4" s="29" t="s">
        <v>17</v>
      </c>
      <c r="M4" s="29" t="s">
        <v>18</v>
      </c>
      <c r="N4" s="29" t="s">
        <v>19</v>
      </c>
      <c r="O4" s="28"/>
      <c r="P4" s="28"/>
    </row>
    <row r="5" spans="1:16">
      <c r="A5" s="30" t="s">
        <v>20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>
      <c r="A6" s="33" t="s">
        <v>21</v>
      </c>
      <c r="B6" s="34">
        <v>100</v>
      </c>
      <c r="C6" s="35">
        <v>9.6</v>
      </c>
      <c r="D6" s="35">
        <v>11.6</v>
      </c>
      <c r="E6" s="35">
        <v>7.5</v>
      </c>
      <c r="F6" s="35">
        <v>175.9</v>
      </c>
      <c r="G6" s="36">
        <v>0.1</v>
      </c>
      <c r="H6" s="37">
        <v>1</v>
      </c>
      <c r="I6" s="36">
        <v>0.1</v>
      </c>
      <c r="J6" s="37">
        <v>0.3</v>
      </c>
      <c r="K6" s="37">
        <v>25.1</v>
      </c>
      <c r="L6" s="37">
        <v>16.100000000000001</v>
      </c>
      <c r="M6" s="36">
        <v>94.3</v>
      </c>
      <c r="N6" s="37">
        <v>0.9</v>
      </c>
      <c r="O6" s="34" t="s">
        <v>22</v>
      </c>
      <c r="P6" s="34" t="s">
        <v>23</v>
      </c>
    </row>
    <row r="7" spans="1:16" ht="30">
      <c r="A7" s="33" t="s">
        <v>80</v>
      </c>
      <c r="B7" s="34">
        <v>180</v>
      </c>
      <c r="C7" s="35">
        <v>5.5</v>
      </c>
      <c r="D7" s="35">
        <v>5.49</v>
      </c>
      <c r="E7" s="35">
        <v>24.6</v>
      </c>
      <c r="F7" s="35">
        <v>175</v>
      </c>
      <c r="G7" s="36">
        <v>0.2</v>
      </c>
      <c r="H7" s="37">
        <v>0</v>
      </c>
      <c r="I7" s="36">
        <v>0</v>
      </c>
      <c r="J7" s="37">
        <v>1</v>
      </c>
      <c r="K7" s="37">
        <v>30.2</v>
      </c>
      <c r="L7" s="37">
        <v>28.7</v>
      </c>
      <c r="M7" s="36">
        <v>126.7</v>
      </c>
      <c r="N7" s="37">
        <v>2.2000000000000002</v>
      </c>
      <c r="O7" s="34">
        <v>303</v>
      </c>
      <c r="P7" s="34">
        <v>2017</v>
      </c>
    </row>
    <row r="8" spans="1:16" ht="45">
      <c r="A8" s="33" t="s">
        <v>93</v>
      </c>
      <c r="B8" s="34">
        <v>100</v>
      </c>
      <c r="C8" s="35">
        <v>1</v>
      </c>
      <c r="D8" s="35">
        <v>0.16</v>
      </c>
      <c r="E8" s="35">
        <v>2.9</v>
      </c>
      <c r="F8" s="35">
        <v>22</v>
      </c>
      <c r="G8" s="36"/>
      <c r="H8" s="37"/>
      <c r="I8" s="36"/>
      <c r="J8" s="37"/>
      <c r="K8" s="37"/>
      <c r="L8" s="37"/>
      <c r="M8" s="36"/>
      <c r="N8" s="37"/>
      <c r="O8" s="34" t="s">
        <v>94</v>
      </c>
      <c r="P8" s="34">
        <v>2017</v>
      </c>
    </row>
    <row r="9" spans="1:16">
      <c r="A9" s="33" t="s">
        <v>67</v>
      </c>
      <c r="B9" s="34">
        <v>200</v>
      </c>
      <c r="C9" s="35">
        <v>0.2</v>
      </c>
      <c r="D9" s="35">
        <v>0</v>
      </c>
      <c r="E9" s="35">
        <v>15</v>
      </c>
      <c r="F9" s="35">
        <v>58</v>
      </c>
      <c r="G9" s="36">
        <v>0</v>
      </c>
      <c r="H9" s="37">
        <v>0</v>
      </c>
      <c r="I9" s="36">
        <v>0.2</v>
      </c>
      <c r="J9" s="37">
        <v>0</v>
      </c>
      <c r="K9" s="37">
        <v>9.9</v>
      </c>
      <c r="L9" s="37">
        <v>3.3</v>
      </c>
      <c r="M9" s="36">
        <v>0</v>
      </c>
      <c r="N9" s="37">
        <v>0.3</v>
      </c>
      <c r="O9" s="34">
        <v>685</v>
      </c>
      <c r="P9" s="34" t="s">
        <v>26</v>
      </c>
    </row>
    <row r="10" spans="1:16">
      <c r="A10" s="33" t="s">
        <v>99</v>
      </c>
      <c r="B10" s="34">
        <v>50</v>
      </c>
      <c r="C10" s="35">
        <v>3.9</v>
      </c>
      <c r="D10" s="35">
        <v>0.5</v>
      </c>
      <c r="E10" s="35">
        <v>24.1</v>
      </c>
      <c r="F10" s="35">
        <v>116.8</v>
      </c>
      <c r="G10" s="36">
        <v>0.1</v>
      </c>
      <c r="H10" s="37">
        <v>0</v>
      </c>
      <c r="I10" s="36">
        <v>0</v>
      </c>
      <c r="J10" s="37">
        <v>0.8</v>
      </c>
      <c r="K10" s="37">
        <v>8.3000000000000007</v>
      </c>
      <c r="L10" s="37">
        <v>11.9</v>
      </c>
      <c r="M10" s="36">
        <v>30.2</v>
      </c>
      <c r="N10" s="37">
        <v>0.7</v>
      </c>
      <c r="O10" s="34" t="s">
        <v>27</v>
      </c>
      <c r="P10" s="34"/>
    </row>
    <row r="11" spans="1:16">
      <c r="A11" s="38" t="s">
        <v>28</v>
      </c>
      <c r="B11" s="39">
        <v>630</v>
      </c>
      <c r="C11" s="40">
        <f>C10+C9+C8+C7+C6</f>
        <v>20.2</v>
      </c>
      <c r="D11" s="40">
        <f>D10+D9+D8+D7+D6</f>
        <v>17.75</v>
      </c>
      <c r="E11" s="40">
        <f>E10+E9+E8+E7+E6</f>
        <v>74.099999999999994</v>
      </c>
      <c r="F11" s="40">
        <f>F10+F9+F8+F7+F6</f>
        <v>547.70000000000005</v>
      </c>
      <c r="G11" s="41">
        <v>0.4</v>
      </c>
      <c r="H11" s="41">
        <v>1</v>
      </c>
      <c r="I11" s="41">
        <v>0.3</v>
      </c>
      <c r="J11" s="41">
        <v>2.1</v>
      </c>
      <c r="K11" s="41">
        <v>73.5</v>
      </c>
      <c r="L11" s="41">
        <v>60</v>
      </c>
      <c r="M11" s="41">
        <v>251.2</v>
      </c>
      <c r="N11" s="41">
        <v>4.0999999999999996</v>
      </c>
      <c r="O11" s="39"/>
      <c r="P11" s="34"/>
    </row>
    <row r="12" spans="1:16">
      <c r="A12" s="42" t="s">
        <v>65</v>
      </c>
      <c r="B12" s="43">
        <v>630</v>
      </c>
      <c r="C12" s="44">
        <f>C10+C9+C8+C7+C6</f>
        <v>20.2</v>
      </c>
      <c r="D12" s="44">
        <f>D10+D9+D8+D7+D6</f>
        <v>17.75</v>
      </c>
      <c r="E12" s="44">
        <f>E10+E9+E8+E7+E6</f>
        <v>74.099999999999994</v>
      </c>
      <c r="F12" s="44">
        <f>F10+F9+F8+F7+F6</f>
        <v>547.70000000000005</v>
      </c>
      <c r="G12" s="44">
        <f t="shared" ref="G12:N12" si="0">G10+G8+G7+G6</f>
        <v>0.4</v>
      </c>
      <c r="H12" s="44">
        <f t="shared" si="0"/>
        <v>1</v>
      </c>
      <c r="I12" s="44">
        <f t="shared" si="0"/>
        <v>0.1</v>
      </c>
      <c r="J12" s="44">
        <f t="shared" si="0"/>
        <v>2.1</v>
      </c>
      <c r="K12" s="44">
        <f t="shared" si="0"/>
        <v>63.6</v>
      </c>
      <c r="L12" s="44">
        <f t="shared" si="0"/>
        <v>56.7</v>
      </c>
      <c r="M12" s="44">
        <f t="shared" si="0"/>
        <v>251.2</v>
      </c>
      <c r="N12" s="44">
        <f t="shared" si="0"/>
        <v>3.8000000000000003</v>
      </c>
      <c r="O12" s="45"/>
      <c r="P12" s="45"/>
    </row>
    <row r="13" spans="1:16">
      <c r="A13" s="31" t="s">
        <v>30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>
      <c r="A14" s="24" t="s">
        <v>1</v>
      </c>
      <c r="B14" s="24" t="s">
        <v>2</v>
      </c>
      <c r="C14" s="25" t="s">
        <v>3</v>
      </c>
      <c r="D14" s="26"/>
      <c r="E14" s="27"/>
      <c r="F14" s="24" t="s">
        <v>4</v>
      </c>
      <c r="G14" s="25" t="s">
        <v>5</v>
      </c>
      <c r="H14" s="26"/>
      <c r="I14" s="26"/>
      <c r="J14" s="27"/>
      <c r="K14" s="25" t="s">
        <v>6</v>
      </c>
      <c r="L14" s="26"/>
      <c r="M14" s="26"/>
      <c r="N14" s="27"/>
      <c r="O14" s="24" t="s">
        <v>7</v>
      </c>
      <c r="P14" s="24" t="s">
        <v>8</v>
      </c>
    </row>
    <row r="15" spans="1:16" ht="28.5">
      <c r="A15" s="28"/>
      <c r="B15" s="28"/>
      <c r="C15" s="29" t="s">
        <v>9</v>
      </c>
      <c r="D15" s="29" t="s">
        <v>10</v>
      </c>
      <c r="E15" s="29" t="s">
        <v>11</v>
      </c>
      <c r="F15" s="28"/>
      <c r="G15" s="29" t="s">
        <v>12</v>
      </c>
      <c r="H15" s="29" t="s">
        <v>13</v>
      </c>
      <c r="I15" s="29" t="s">
        <v>14</v>
      </c>
      <c r="J15" s="29" t="s">
        <v>15</v>
      </c>
      <c r="K15" s="29" t="s">
        <v>16</v>
      </c>
      <c r="L15" s="29" t="s">
        <v>17</v>
      </c>
      <c r="M15" s="29" t="s">
        <v>18</v>
      </c>
      <c r="N15" s="29" t="s">
        <v>19</v>
      </c>
      <c r="O15" s="28"/>
      <c r="P15" s="28"/>
    </row>
    <row r="16" spans="1:16">
      <c r="A16" s="46" t="s">
        <v>20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8"/>
    </row>
    <row r="17" spans="1:16" ht="30">
      <c r="A17" s="49" t="s">
        <v>86</v>
      </c>
      <c r="B17" s="50" t="s">
        <v>31</v>
      </c>
      <c r="C17" s="51">
        <v>14.25</v>
      </c>
      <c r="D17" s="51">
        <v>12.75</v>
      </c>
      <c r="E17" s="51">
        <v>43.4</v>
      </c>
      <c r="F17" s="51">
        <v>275.7</v>
      </c>
      <c r="G17" s="52">
        <v>0.1</v>
      </c>
      <c r="H17" s="53">
        <v>0.3</v>
      </c>
      <c r="I17" s="52">
        <v>0</v>
      </c>
      <c r="J17" s="53">
        <v>0.3</v>
      </c>
      <c r="K17" s="53">
        <v>130.6</v>
      </c>
      <c r="L17" s="53">
        <v>37.200000000000003</v>
      </c>
      <c r="M17" s="52">
        <v>152.30000000000001</v>
      </c>
      <c r="N17" s="53">
        <v>0.8</v>
      </c>
      <c r="O17" s="50" t="s">
        <v>46</v>
      </c>
      <c r="P17" s="50">
        <v>2017</v>
      </c>
    </row>
    <row r="18" spans="1:16">
      <c r="A18" s="33" t="s">
        <v>84</v>
      </c>
      <c r="B18" s="34" t="s">
        <v>83</v>
      </c>
      <c r="C18" s="35">
        <v>2.36</v>
      </c>
      <c r="D18" s="35">
        <v>7.49</v>
      </c>
      <c r="E18" s="35">
        <v>14.89</v>
      </c>
      <c r="F18" s="35">
        <v>146</v>
      </c>
      <c r="G18" s="36">
        <v>0</v>
      </c>
      <c r="H18" s="37">
        <v>0</v>
      </c>
      <c r="I18" s="36">
        <v>0</v>
      </c>
      <c r="J18" s="37">
        <v>0.6</v>
      </c>
      <c r="K18" s="37">
        <v>8.6999999999999993</v>
      </c>
      <c r="L18" s="37">
        <v>10.199999999999999</v>
      </c>
      <c r="M18" s="36">
        <v>24.3</v>
      </c>
      <c r="N18" s="37">
        <v>0.8</v>
      </c>
      <c r="O18" s="34">
        <v>1</v>
      </c>
      <c r="P18" s="34">
        <v>2017</v>
      </c>
    </row>
    <row r="19" spans="1:16">
      <c r="A19" s="49" t="s">
        <v>68</v>
      </c>
      <c r="B19" s="50" t="s">
        <v>24</v>
      </c>
      <c r="C19" s="51">
        <v>0.3</v>
      </c>
      <c r="D19" s="51">
        <v>0</v>
      </c>
      <c r="E19" s="51">
        <v>15.2</v>
      </c>
      <c r="F19" s="51">
        <v>60</v>
      </c>
      <c r="G19" s="52">
        <v>0</v>
      </c>
      <c r="H19" s="53">
        <v>0.8</v>
      </c>
      <c r="I19" s="52">
        <v>0.2</v>
      </c>
      <c r="J19" s="53">
        <v>0</v>
      </c>
      <c r="K19" s="53">
        <v>11.7</v>
      </c>
      <c r="L19" s="53">
        <v>3.8</v>
      </c>
      <c r="M19" s="52">
        <v>1</v>
      </c>
      <c r="N19" s="53">
        <v>0.3</v>
      </c>
      <c r="O19" s="50">
        <v>686</v>
      </c>
      <c r="P19" s="50" t="s">
        <v>26</v>
      </c>
    </row>
    <row r="20" spans="1:16">
      <c r="A20" s="49" t="s">
        <v>100</v>
      </c>
      <c r="B20" s="50">
        <v>150</v>
      </c>
      <c r="C20" s="51">
        <v>0.6</v>
      </c>
      <c r="D20" s="51">
        <v>0.6</v>
      </c>
      <c r="E20" s="51">
        <v>14.3</v>
      </c>
      <c r="F20" s="51">
        <v>68.400000000000006</v>
      </c>
      <c r="G20" s="52">
        <v>0.1</v>
      </c>
      <c r="H20" s="53">
        <v>0</v>
      </c>
      <c r="I20" s="52">
        <v>0</v>
      </c>
      <c r="J20" s="53">
        <v>1</v>
      </c>
      <c r="K20" s="53">
        <v>10.4</v>
      </c>
      <c r="L20" s="53">
        <v>14.9</v>
      </c>
      <c r="M20" s="52">
        <v>37.799999999999997</v>
      </c>
      <c r="N20" s="53">
        <v>0.9</v>
      </c>
      <c r="O20" s="50" t="s">
        <v>79</v>
      </c>
      <c r="P20" s="50" t="s">
        <v>29</v>
      </c>
    </row>
    <row r="21" spans="1:16">
      <c r="A21" s="42" t="s">
        <v>28</v>
      </c>
      <c r="B21" s="43">
        <v>650</v>
      </c>
      <c r="C21" s="44">
        <f>C20+C19+C18+C17</f>
        <v>17.509999999999998</v>
      </c>
      <c r="D21" s="44">
        <f>D20+D19+D18+D17</f>
        <v>20.84</v>
      </c>
      <c r="E21" s="44">
        <f>E20+E19+E18+E17</f>
        <v>87.789999999999992</v>
      </c>
      <c r="F21" s="44">
        <f>F20+F19+F18+F17</f>
        <v>550.09999999999991</v>
      </c>
      <c r="G21" s="54">
        <v>0.3</v>
      </c>
      <c r="H21" s="54">
        <v>1.1000000000000001</v>
      </c>
      <c r="I21" s="54">
        <v>0.2</v>
      </c>
      <c r="J21" s="54">
        <v>2.7</v>
      </c>
      <c r="K21" s="54">
        <v>192.6</v>
      </c>
      <c r="L21" s="54">
        <v>106.9</v>
      </c>
      <c r="M21" s="54">
        <v>342.1</v>
      </c>
      <c r="N21" s="54">
        <v>4.4000000000000004</v>
      </c>
      <c r="O21" s="43"/>
      <c r="P21" s="50"/>
    </row>
    <row r="22" spans="1:16">
      <c r="A22" s="42" t="s">
        <v>65</v>
      </c>
      <c r="B22" s="43">
        <v>650</v>
      </c>
      <c r="C22" s="44">
        <f t="shared" ref="C22:N22" si="1">C20+C19+C18+C17</f>
        <v>17.509999999999998</v>
      </c>
      <c r="D22" s="44">
        <f t="shared" si="1"/>
        <v>20.84</v>
      </c>
      <c r="E22" s="44">
        <f t="shared" si="1"/>
        <v>87.789999999999992</v>
      </c>
      <c r="F22" s="44">
        <f t="shared" si="1"/>
        <v>550.09999999999991</v>
      </c>
      <c r="G22" s="44">
        <f t="shared" si="1"/>
        <v>0.2</v>
      </c>
      <c r="H22" s="44">
        <f t="shared" si="1"/>
        <v>1.1000000000000001</v>
      </c>
      <c r="I22" s="44">
        <f t="shared" si="1"/>
        <v>0.2</v>
      </c>
      <c r="J22" s="44">
        <f t="shared" si="1"/>
        <v>1.9000000000000001</v>
      </c>
      <c r="K22" s="44">
        <f t="shared" si="1"/>
        <v>161.4</v>
      </c>
      <c r="L22" s="44">
        <f t="shared" si="1"/>
        <v>66.099999999999994</v>
      </c>
      <c r="M22" s="44">
        <f t="shared" si="1"/>
        <v>215.4</v>
      </c>
      <c r="N22" s="44">
        <f t="shared" si="1"/>
        <v>2.8</v>
      </c>
      <c r="O22" s="45"/>
      <c r="P22" s="45"/>
    </row>
    <row r="23" spans="1:16">
      <c r="A23" s="55" t="s">
        <v>36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</row>
    <row r="24" spans="1:16">
      <c r="A24" s="24" t="s">
        <v>1</v>
      </c>
      <c r="B24" s="24" t="s">
        <v>2</v>
      </c>
      <c r="C24" s="25" t="s">
        <v>3</v>
      </c>
      <c r="D24" s="26"/>
      <c r="E24" s="27"/>
      <c r="F24" s="24" t="s">
        <v>4</v>
      </c>
      <c r="G24" s="25" t="s">
        <v>5</v>
      </c>
      <c r="H24" s="26"/>
      <c r="I24" s="26"/>
      <c r="J24" s="27"/>
      <c r="K24" s="25" t="s">
        <v>6</v>
      </c>
      <c r="L24" s="26"/>
      <c r="M24" s="26"/>
      <c r="N24" s="27"/>
      <c r="O24" s="24" t="s">
        <v>7</v>
      </c>
      <c r="P24" s="24" t="s">
        <v>8</v>
      </c>
    </row>
    <row r="25" spans="1:16" ht="28.5">
      <c r="A25" s="28"/>
      <c r="B25" s="28"/>
      <c r="C25" s="29" t="s">
        <v>9</v>
      </c>
      <c r="D25" s="29" t="s">
        <v>10</v>
      </c>
      <c r="E25" s="29" t="s">
        <v>11</v>
      </c>
      <c r="F25" s="28"/>
      <c r="G25" s="29" t="s">
        <v>12</v>
      </c>
      <c r="H25" s="29" t="s">
        <v>13</v>
      </c>
      <c r="I25" s="29" t="s">
        <v>14</v>
      </c>
      <c r="J25" s="29" t="s">
        <v>15</v>
      </c>
      <c r="K25" s="29" t="s">
        <v>16</v>
      </c>
      <c r="L25" s="29" t="s">
        <v>17</v>
      </c>
      <c r="M25" s="29" t="s">
        <v>18</v>
      </c>
      <c r="N25" s="29" t="s">
        <v>19</v>
      </c>
      <c r="O25" s="28"/>
      <c r="P25" s="28"/>
    </row>
    <row r="26" spans="1:16">
      <c r="A26" s="30" t="s">
        <v>20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2"/>
    </row>
    <row r="27" spans="1:16" ht="30">
      <c r="A27" s="49" t="s">
        <v>73</v>
      </c>
      <c r="B27" s="50">
        <v>100</v>
      </c>
      <c r="C27" s="51">
        <v>12.1</v>
      </c>
      <c r="D27" s="51">
        <v>11.4</v>
      </c>
      <c r="E27" s="51">
        <v>13.3</v>
      </c>
      <c r="F27" s="51">
        <v>202.7</v>
      </c>
      <c r="G27" s="52">
        <v>0</v>
      </c>
      <c r="H27" s="53">
        <v>6.2</v>
      </c>
      <c r="I27" s="52">
        <v>0</v>
      </c>
      <c r="J27" s="53">
        <v>0.5</v>
      </c>
      <c r="K27" s="53">
        <v>45.9</v>
      </c>
      <c r="L27" s="53">
        <v>28</v>
      </c>
      <c r="M27" s="52">
        <v>142.30000000000001</v>
      </c>
      <c r="N27" s="53">
        <v>2.2000000000000002</v>
      </c>
      <c r="O27" s="50">
        <v>455</v>
      </c>
      <c r="P27" s="50">
        <v>2004</v>
      </c>
    </row>
    <row r="28" spans="1:16" ht="30">
      <c r="A28" s="49" t="s">
        <v>39</v>
      </c>
      <c r="B28" s="50" t="s">
        <v>40</v>
      </c>
      <c r="C28" s="56">
        <v>6.12</v>
      </c>
      <c r="D28" s="56">
        <v>10.98</v>
      </c>
      <c r="E28" s="56">
        <v>41.04</v>
      </c>
      <c r="F28" s="56">
        <v>293.39999999999998</v>
      </c>
      <c r="G28" s="52">
        <v>0.2</v>
      </c>
      <c r="H28" s="53">
        <v>0</v>
      </c>
      <c r="I28" s="52">
        <v>0.1</v>
      </c>
      <c r="J28" s="53">
        <v>1.2</v>
      </c>
      <c r="K28" s="53">
        <v>19.2</v>
      </c>
      <c r="L28" s="53">
        <v>24.6</v>
      </c>
      <c r="M28" s="52">
        <v>65.400000000000006</v>
      </c>
      <c r="N28" s="53">
        <v>1.4</v>
      </c>
      <c r="O28" s="50" t="s">
        <v>41</v>
      </c>
      <c r="P28" s="50" t="s">
        <v>26</v>
      </c>
    </row>
    <row r="29" spans="1:16" ht="45">
      <c r="A29" s="33" t="s">
        <v>93</v>
      </c>
      <c r="B29" s="34">
        <v>100</v>
      </c>
      <c r="C29" s="35">
        <v>1</v>
      </c>
      <c r="D29" s="35">
        <v>0.16</v>
      </c>
      <c r="E29" s="35">
        <v>2.9</v>
      </c>
      <c r="F29" s="35">
        <v>22</v>
      </c>
      <c r="G29" s="36"/>
      <c r="H29" s="37"/>
      <c r="I29" s="36"/>
      <c r="J29" s="37"/>
      <c r="K29" s="37"/>
      <c r="L29" s="37"/>
      <c r="M29" s="36"/>
      <c r="N29" s="37"/>
      <c r="O29" s="34" t="s">
        <v>94</v>
      </c>
      <c r="P29" s="34">
        <v>2017</v>
      </c>
    </row>
    <row r="30" spans="1:16">
      <c r="A30" s="49" t="s">
        <v>98</v>
      </c>
      <c r="B30" s="50">
        <v>200</v>
      </c>
      <c r="C30" s="51">
        <v>0.2</v>
      </c>
      <c r="D30" s="51">
        <v>0</v>
      </c>
      <c r="E30" s="51">
        <v>15</v>
      </c>
      <c r="F30" s="51">
        <v>58</v>
      </c>
      <c r="G30" s="52">
        <v>0</v>
      </c>
      <c r="H30" s="53">
        <v>0</v>
      </c>
      <c r="I30" s="52">
        <v>0.2</v>
      </c>
      <c r="J30" s="53">
        <v>0</v>
      </c>
      <c r="K30" s="53">
        <v>9.9</v>
      </c>
      <c r="L30" s="53">
        <v>3.3</v>
      </c>
      <c r="M30" s="52">
        <v>0</v>
      </c>
      <c r="N30" s="53">
        <v>0.3</v>
      </c>
      <c r="O30" s="50" t="s">
        <v>103</v>
      </c>
      <c r="P30" s="50" t="s">
        <v>26</v>
      </c>
    </row>
    <row r="31" spans="1:16">
      <c r="A31" s="49" t="s">
        <v>101</v>
      </c>
      <c r="B31" s="50">
        <v>50</v>
      </c>
      <c r="C31" s="51">
        <v>3.3</v>
      </c>
      <c r="D31" s="51">
        <v>0.6</v>
      </c>
      <c r="E31" s="51">
        <v>17.100000000000001</v>
      </c>
      <c r="F31" s="51">
        <v>90.5</v>
      </c>
      <c r="G31" s="52">
        <v>0.1</v>
      </c>
      <c r="H31" s="53">
        <v>0</v>
      </c>
      <c r="I31" s="52">
        <v>0</v>
      </c>
      <c r="J31" s="53">
        <v>1</v>
      </c>
      <c r="K31" s="53">
        <v>10.4</v>
      </c>
      <c r="L31" s="53">
        <v>14.9</v>
      </c>
      <c r="M31" s="52">
        <v>37.799999999999997</v>
      </c>
      <c r="N31" s="53">
        <v>0.9</v>
      </c>
      <c r="O31" s="50" t="s">
        <v>91</v>
      </c>
      <c r="P31" s="50" t="s">
        <v>29</v>
      </c>
    </row>
    <row r="32" spans="1:16">
      <c r="A32" s="42" t="s">
        <v>28</v>
      </c>
      <c r="B32" s="43">
        <v>630</v>
      </c>
      <c r="C32" s="44">
        <f t="shared" ref="C32:N32" si="2">SUM(C27:C31)</f>
        <v>22.72</v>
      </c>
      <c r="D32" s="44">
        <f t="shared" si="2"/>
        <v>23.140000000000004</v>
      </c>
      <c r="E32" s="44">
        <f t="shared" si="2"/>
        <v>89.34</v>
      </c>
      <c r="F32" s="44">
        <f t="shared" si="2"/>
        <v>666.59999999999991</v>
      </c>
      <c r="G32" s="44">
        <f t="shared" si="2"/>
        <v>0.30000000000000004</v>
      </c>
      <c r="H32" s="44">
        <f t="shared" si="2"/>
        <v>6.2</v>
      </c>
      <c r="I32" s="44">
        <f t="shared" si="2"/>
        <v>0.30000000000000004</v>
      </c>
      <c r="J32" s="44">
        <f t="shared" si="2"/>
        <v>2.7</v>
      </c>
      <c r="K32" s="44">
        <f t="shared" si="2"/>
        <v>85.4</v>
      </c>
      <c r="L32" s="44">
        <f t="shared" si="2"/>
        <v>70.8</v>
      </c>
      <c r="M32" s="44">
        <f t="shared" si="2"/>
        <v>245.5</v>
      </c>
      <c r="N32" s="44">
        <f t="shared" si="2"/>
        <v>4.8</v>
      </c>
      <c r="O32" s="45"/>
      <c r="P32" s="45"/>
    </row>
    <row r="33" spans="1:16">
      <c r="A33" s="42" t="s">
        <v>65</v>
      </c>
      <c r="B33" s="43">
        <v>630</v>
      </c>
      <c r="C33" s="44">
        <f>C31+C30+C29+C28+C27</f>
        <v>22.72</v>
      </c>
      <c r="D33" s="44">
        <f>D31+D30+D29+D28+D27</f>
        <v>23.14</v>
      </c>
      <c r="E33" s="44">
        <f>E31+E30+E29+E28+E27</f>
        <v>89.339999999999989</v>
      </c>
      <c r="F33" s="44">
        <f>F31+F30+F29+F28+F27</f>
        <v>666.59999999999991</v>
      </c>
      <c r="G33" s="44">
        <f t="shared" ref="G33:N33" si="3">G31+G29+G28+G27</f>
        <v>0.30000000000000004</v>
      </c>
      <c r="H33" s="44">
        <f t="shared" si="3"/>
        <v>6.2</v>
      </c>
      <c r="I33" s="44">
        <f t="shared" si="3"/>
        <v>0.1</v>
      </c>
      <c r="J33" s="44">
        <f t="shared" si="3"/>
        <v>2.7</v>
      </c>
      <c r="K33" s="44">
        <f t="shared" si="3"/>
        <v>75.5</v>
      </c>
      <c r="L33" s="44">
        <f t="shared" si="3"/>
        <v>67.5</v>
      </c>
      <c r="M33" s="44">
        <f t="shared" si="3"/>
        <v>245.5</v>
      </c>
      <c r="N33" s="44">
        <f t="shared" si="3"/>
        <v>4.5</v>
      </c>
      <c r="O33" s="45"/>
      <c r="P33" s="45"/>
    </row>
    <row r="34" spans="1:16">
      <c r="A34" s="55" t="s">
        <v>42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16">
      <c r="A35" s="24" t="s">
        <v>1</v>
      </c>
      <c r="B35" s="24" t="s">
        <v>2</v>
      </c>
      <c r="C35" s="25" t="s">
        <v>3</v>
      </c>
      <c r="D35" s="26"/>
      <c r="E35" s="27"/>
      <c r="F35" s="24" t="s">
        <v>4</v>
      </c>
      <c r="G35" s="25" t="s">
        <v>5</v>
      </c>
      <c r="H35" s="26"/>
      <c r="I35" s="26"/>
      <c r="J35" s="27"/>
      <c r="K35" s="25" t="s">
        <v>6</v>
      </c>
      <c r="L35" s="26"/>
      <c r="M35" s="26"/>
      <c r="N35" s="27"/>
      <c r="O35" s="24" t="s">
        <v>7</v>
      </c>
      <c r="P35" s="24" t="s">
        <v>8</v>
      </c>
    </row>
    <row r="36" spans="1:16" ht="28.5">
      <c r="A36" s="28"/>
      <c r="B36" s="28"/>
      <c r="C36" s="29" t="s">
        <v>9</v>
      </c>
      <c r="D36" s="29" t="s">
        <v>10</v>
      </c>
      <c r="E36" s="29" t="s">
        <v>11</v>
      </c>
      <c r="F36" s="28"/>
      <c r="G36" s="29" t="s">
        <v>12</v>
      </c>
      <c r="H36" s="29" t="s">
        <v>13</v>
      </c>
      <c r="I36" s="29" t="s">
        <v>14</v>
      </c>
      <c r="J36" s="29" t="s">
        <v>15</v>
      </c>
      <c r="K36" s="29" t="s">
        <v>16</v>
      </c>
      <c r="L36" s="29" t="s">
        <v>17</v>
      </c>
      <c r="M36" s="29" t="s">
        <v>18</v>
      </c>
      <c r="N36" s="29" t="s">
        <v>19</v>
      </c>
      <c r="O36" s="28"/>
      <c r="P36" s="28"/>
    </row>
    <row r="37" spans="1:16">
      <c r="A37" s="30" t="s">
        <v>20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2"/>
    </row>
    <row r="38" spans="1:16">
      <c r="A38" s="33" t="s">
        <v>78</v>
      </c>
      <c r="B38" s="34">
        <v>220</v>
      </c>
      <c r="C38" s="35">
        <v>18</v>
      </c>
      <c r="D38" s="35">
        <v>21.78</v>
      </c>
      <c r="E38" s="35">
        <v>35.64</v>
      </c>
      <c r="F38" s="35">
        <v>380.4</v>
      </c>
      <c r="G38" s="36">
        <v>0</v>
      </c>
      <c r="H38" s="37">
        <v>0.3</v>
      </c>
      <c r="I38" s="36">
        <v>0.1</v>
      </c>
      <c r="J38" s="37">
        <v>0.3</v>
      </c>
      <c r="K38" s="37">
        <v>130.69999999999999</v>
      </c>
      <c r="L38" s="37">
        <v>38</v>
      </c>
      <c r="M38" s="36">
        <v>160.4</v>
      </c>
      <c r="N38" s="37">
        <v>0.6</v>
      </c>
      <c r="O38" s="34">
        <v>492</v>
      </c>
      <c r="P38" s="34">
        <v>2004</v>
      </c>
    </row>
    <row r="39" spans="1:16" ht="45">
      <c r="A39" s="33" t="s">
        <v>93</v>
      </c>
      <c r="B39" s="34">
        <v>100</v>
      </c>
      <c r="C39" s="35">
        <v>1</v>
      </c>
      <c r="D39" s="35">
        <v>0.16</v>
      </c>
      <c r="E39" s="35">
        <v>2.9</v>
      </c>
      <c r="F39" s="35">
        <v>22</v>
      </c>
      <c r="G39" s="36"/>
      <c r="H39" s="37"/>
      <c r="I39" s="36"/>
      <c r="J39" s="37"/>
      <c r="K39" s="37"/>
      <c r="L39" s="37"/>
      <c r="M39" s="36"/>
      <c r="N39" s="37"/>
      <c r="O39" s="34" t="s">
        <v>94</v>
      </c>
      <c r="P39" s="34">
        <v>2017</v>
      </c>
    </row>
    <row r="40" spans="1:16" ht="30">
      <c r="A40" s="49" t="s">
        <v>82</v>
      </c>
      <c r="B40" s="50">
        <v>200</v>
      </c>
      <c r="C40" s="51">
        <v>0.4</v>
      </c>
      <c r="D40" s="51">
        <v>0</v>
      </c>
      <c r="E40" s="51">
        <v>20.399999999999999</v>
      </c>
      <c r="F40" s="51">
        <v>84.3</v>
      </c>
      <c r="G40" s="52">
        <v>0</v>
      </c>
      <c r="H40" s="53">
        <v>0</v>
      </c>
      <c r="I40" s="52">
        <v>0.2</v>
      </c>
      <c r="J40" s="53">
        <v>0</v>
      </c>
      <c r="K40" s="53">
        <v>9.9</v>
      </c>
      <c r="L40" s="53">
        <v>3.3</v>
      </c>
      <c r="M40" s="52">
        <v>0</v>
      </c>
      <c r="N40" s="53">
        <v>0.3</v>
      </c>
      <c r="O40" s="50">
        <v>639</v>
      </c>
      <c r="P40" s="50">
        <v>2004</v>
      </c>
    </row>
    <row r="41" spans="1:16">
      <c r="A41" s="49" t="s">
        <v>101</v>
      </c>
      <c r="B41" s="50">
        <v>50</v>
      </c>
      <c r="C41" s="51">
        <v>3.3</v>
      </c>
      <c r="D41" s="51">
        <v>0.6</v>
      </c>
      <c r="E41" s="51">
        <v>17.100000000000001</v>
      </c>
      <c r="F41" s="51">
        <v>90.5</v>
      </c>
      <c r="G41" s="52">
        <v>0.1</v>
      </c>
      <c r="H41" s="53">
        <v>0</v>
      </c>
      <c r="I41" s="52">
        <v>0</v>
      </c>
      <c r="J41" s="53">
        <v>1</v>
      </c>
      <c r="K41" s="53">
        <v>10.4</v>
      </c>
      <c r="L41" s="53">
        <v>14.9</v>
      </c>
      <c r="M41" s="52">
        <v>37.799999999999997</v>
      </c>
      <c r="N41" s="53">
        <v>0.9</v>
      </c>
      <c r="O41" s="50" t="s">
        <v>91</v>
      </c>
      <c r="P41" s="50" t="s">
        <v>29</v>
      </c>
    </row>
    <row r="42" spans="1:16">
      <c r="A42" s="42" t="s">
        <v>28</v>
      </c>
      <c r="B42" s="43">
        <v>570</v>
      </c>
      <c r="C42" s="44">
        <f>C41+C40+C39+C38</f>
        <v>22.7</v>
      </c>
      <c r="D42" s="44">
        <f>D41+D40+D39+D38</f>
        <v>22.540000000000003</v>
      </c>
      <c r="E42" s="44">
        <f>E41+E40+E39+E38</f>
        <v>76.039999999999992</v>
      </c>
      <c r="F42" s="44">
        <f>F41+F40+F39+F38</f>
        <v>577.20000000000005</v>
      </c>
      <c r="G42" s="54">
        <v>0.1</v>
      </c>
      <c r="H42" s="54">
        <v>0.3</v>
      </c>
      <c r="I42" s="54">
        <v>0.3</v>
      </c>
      <c r="J42" s="54">
        <v>1.9</v>
      </c>
      <c r="K42" s="54">
        <v>159.69999999999999</v>
      </c>
      <c r="L42" s="54">
        <v>66.400000000000006</v>
      </c>
      <c r="M42" s="54">
        <v>222.5</v>
      </c>
      <c r="N42" s="54">
        <v>2.6</v>
      </c>
      <c r="O42" s="43"/>
      <c r="P42" s="50"/>
    </row>
    <row r="43" spans="1:16">
      <c r="A43" s="42" t="s">
        <v>65</v>
      </c>
      <c r="B43" s="43">
        <v>570</v>
      </c>
      <c r="C43" s="44">
        <f t="shared" ref="C43:N43" si="4">C41+C40+C39+C38</f>
        <v>22.7</v>
      </c>
      <c r="D43" s="44">
        <f t="shared" si="4"/>
        <v>22.540000000000003</v>
      </c>
      <c r="E43" s="44">
        <f t="shared" si="4"/>
        <v>76.039999999999992</v>
      </c>
      <c r="F43" s="44">
        <f t="shared" si="4"/>
        <v>577.20000000000005</v>
      </c>
      <c r="G43" s="44">
        <f t="shared" si="4"/>
        <v>0.1</v>
      </c>
      <c r="H43" s="44">
        <f t="shared" si="4"/>
        <v>0.3</v>
      </c>
      <c r="I43" s="44">
        <f t="shared" si="4"/>
        <v>0.30000000000000004</v>
      </c>
      <c r="J43" s="44">
        <f t="shared" si="4"/>
        <v>1.3</v>
      </c>
      <c r="K43" s="44">
        <f t="shared" si="4"/>
        <v>151</v>
      </c>
      <c r="L43" s="44">
        <f t="shared" si="4"/>
        <v>56.2</v>
      </c>
      <c r="M43" s="44">
        <f t="shared" si="4"/>
        <v>198.2</v>
      </c>
      <c r="N43" s="44">
        <f t="shared" si="4"/>
        <v>1.7999999999999998</v>
      </c>
      <c r="O43" s="45"/>
      <c r="P43" s="45"/>
    </row>
    <row r="44" spans="1:16">
      <c r="A44" s="55" t="s">
        <v>43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</row>
    <row r="45" spans="1:16">
      <c r="A45" s="24" t="s">
        <v>1</v>
      </c>
      <c r="B45" s="24" t="s">
        <v>2</v>
      </c>
      <c r="C45" s="25" t="s">
        <v>3</v>
      </c>
      <c r="D45" s="26"/>
      <c r="E45" s="27"/>
      <c r="F45" s="24" t="s">
        <v>4</v>
      </c>
      <c r="G45" s="25" t="s">
        <v>5</v>
      </c>
      <c r="H45" s="26"/>
      <c r="I45" s="26"/>
      <c r="J45" s="27"/>
      <c r="K45" s="25" t="s">
        <v>6</v>
      </c>
      <c r="L45" s="26"/>
      <c r="M45" s="26"/>
      <c r="N45" s="27"/>
      <c r="O45" s="24" t="s">
        <v>7</v>
      </c>
      <c r="P45" s="24" t="s">
        <v>8</v>
      </c>
    </row>
    <row r="46" spans="1:16" ht="28.5">
      <c r="A46" s="28"/>
      <c r="B46" s="28"/>
      <c r="C46" s="29" t="s">
        <v>9</v>
      </c>
      <c r="D46" s="29" t="s">
        <v>10</v>
      </c>
      <c r="E46" s="29" t="s">
        <v>11</v>
      </c>
      <c r="F46" s="28"/>
      <c r="G46" s="29" t="s">
        <v>12</v>
      </c>
      <c r="H46" s="29" t="s">
        <v>13</v>
      </c>
      <c r="I46" s="29" t="s">
        <v>14</v>
      </c>
      <c r="J46" s="29" t="s">
        <v>15</v>
      </c>
      <c r="K46" s="29" t="s">
        <v>16</v>
      </c>
      <c r="L46" s="29" t="s">
        <v>17</v>
      </c>
      <c r="M46" s="29" t="s">
        <v>18</v>
      </c>
      <c r="N46" s="29" t="s">
        <v>19</v>
      </c>
      <c r="O46" s="28"/>
      <c r="P46" s="28"/>
    </row>
    <row r="47" spans="1:16">
      <c r="A47" s="30" t="s">
        <v>20</v>
      </c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2"/>
    </row>
    <row r="48" spans="1:16">
      <c r="A48" s="33" t="s">
        <v>88</v>
      </c>
      <c r="B48" s="34">
        <v>250</v>
      </c>
      <c r="C48" s="35">
        <v>18.100000000000001</v>
      </c>
      <c r="D48" s="35">
        <v>18.3</v>
      </c>
      <c r="E48" s="35">
        <v>30.6</v>
      </c>
      <c r="F48" s="35">
        <v>345.6</v>
      </c>
      <c r="G48" s="36">
        <v>0</v>
      </c>
      <c r="H48" s="37">
        <v>6.2</v>
      </c>
      <c r="I48" s="36">
        <v>0</v>
      </c>
      <c r="J48" s="37">
        <v>0.5</v>
      </c>
      <c r="K48" s="37">
        <v>45.9</v>
      </c>
      <c r="L48" s="37">
        <v>28</v>
      </c>
      <c r="M48" s="36">
        <v>142.30000000000001</v>
      </c>
      <c r="N48" s="37">
        <v>2.2000000000000002</v>
      </c>
      <c r="O48" s="34">
        <v>289</v>
      </c>
      <c r="P48" s="34">
        <v>2017</v>
      </c>
    </row>
    <row r="49" spans="1:16" ht="45">
      <c r="A49" s="33" t="s">
        <v>93</v>
      </c>
      <c r="B49" s="34">
        <v>100</v>
      </c>
      <c r="C49" s="35">
        <v>1</v>
      </c>
      <c r="D49" s="35">
        <v>0.16</v>
      </c>
      <c r="E49" s="35">
        <v>2.9</v>
      </c>
      <c r="F49" s="35">
        <v>22</v>
      </c>
      <c r="G49" s="36"/>
      <c r="H49" s="37"/>
      <c r="I49" s="36"/>
      <c r="J49" s="37"/>
      <c r="K49" s="37"/>
      <c r="L49" s="37"/>
      <c r="M49" s="36"/>
      <c r="N49" s="37"/>
      <c r="O49" s="34" t="s">
        <v>94</v>
      </c>
      <c r="P49" s="34">
        <v>2017</v>
      </c>
    </row>
    <row r="50" spans="1:16">
      <c r="A50" s="49" t="s">
        <v>68</v>
      </c>
      <c r="B50" s="50" t="s">
        <v>24</v>
      </c>
      <c r="C50" s="51">
        <v>0.3</v>
      </c>
      <c r="D50" s="51">
        <v>0</v>
      </c>
      <c r="E50" s="51">
        <v>15.2</v>
      </c>
      <c r="F50" s="51">
        <v>60</v>
      </c>
      <c r="G50" s="52">
        <v>0</v>
      </c>
      <c r="H50" s="53">
        <v>0.8</v>
      </c>
      <c r="I50" s="52">
        <v>0.2</v>
      </c>
      <c r="J50" s="53">
        <v>0</v>
      </c>
      <c r="K50" s="53">
        <v>11.7</v>
      </c>
      <c r="L50" s="53">
        <v>3.8</v>
      </c>
      <c r="M50" s="52">
        <v>1</v>
      </c>
      <c r="N50" s="53">
        <v>0.3</v>
      </c>
      <c r="O50" s="50">
        <v>686</v>
      </c>
      <c r="P50" s="50" t="s">
        <v>26</v>
      </c>
    </row>
    <row r="51" spans="1:16">
      <c r="A51" s="49" t="s">
        <v>99</v>
      </c>
      <c r="B51" s="50" t="s">
        <v>34</v>
      </c>
      <c r="C51" s="51">
        <v>3.9</v>
      </c>
      <c r="D51" s="51">
        <v>0.5</v>
      </c>
      <c r="E51" s="51">
        <v>24.1</v>
      </c>
      <c r="F51" s="51">
        <v>116.8</v>
      </c>
      <c r="G51" s="52">
        <v>0.1</v>
      </c>
      <c r="H51" s="53">
        <v>0</v>
      </c>
      <c r="I51" s="52">
        <v>0</v>
      </c>
      <c r="J51" s="53">
        <v>1</v>
      </c>
      <c r="K51" s="53">
        <v>10.4</v>
      </c>
      <c r="L51" s="53">
        <v>14.9</v>
      </c>
      <c r="M51" s="52">
        <v>37.799999999999997</v>
      </c>
      <c r="N51" s="53">
        <v>0.9</v>
      </c>
      <c r="O51" s="50" t="s">
        <v>27</v>
      </c>
      <c r="P51" s="50" t="s">
        <v>29</v>
      </c>
    </row>
    <row r="52" spans="1:16">
      <c r="A52" s="42" t="s">
        <v>28</v>
      </c>
      <c r="B52" s="43">
        <v>600</v>
      </c>
      <c r="C52" s="44">
        <f>C51+C50+C49+C48</f>
        <v>23.3</v>
      </c>
      <c r="D52" s="44">
        <f>D51+D50+D49+D48</f>
        <v>18.96</v>
      </c>
      <c r="E52" s="44">
        <f>E51+E50+E49+E48</f>
        <v>72.8</v>
      </c>
      <c r="F52" s="44">
        <f>F51+F50+F49+F48</f>
        <v>544.40000000000009</v>
      </c>
      <c r="G52" s="54" t="e">
        <f>G48+#REF!+#REF!+G50+G51</f>
        <v>#REF!</v>
      </c>
      <c r="H52" s="54" t="e">
        <f>H48+#REF!+#REF!+H50+H51</f>
        <v>#REF!</v>
      </c>
      <c r="I52" s="54" t="e">
        <f>I48+#REF!+#REF!+I50+I51</f>
        <v>#REF!</v>
      </c>
      <c r="J52" s="54" t="e">
        <f>J48+#REF!+#REF!+J50+J51</f>
        <v>#REF!</v>
      </c>
      <c r="K52" s="54" t="e">
        <f>K48+#REF!+#REF!+K50+K51</f>
        <v>#REF!</v>
      </c>
      <c r="L52" s="54" t="e">
        <f>L48+#REF!+#REF!+L50+L51</f>
        <v>#REF!</v>
      </c>
      <c r="M52" s="54" t="e">
        <f>M48+#REF!+#REF!+M50+M51</f>
        <v>#REF!</v>
      </c>
      <c r="N52" s="54" t="e">
        <f>N48+#REF!+#REF!+N50+N51</f>
        <v>#REF!</v>
      </c>
      <c r="O52" s="43"/>
      <c r="P52" s="50"/>
    </row>
    <row r="53" spans="1:16">
      <c r="A53" s="42" t="s">
        <v>65</v>
      </c>
      <c r="B53" s="43">
        <v>600</v>
      </c>
      <c r="C53" s="44">
        <f>C51+C50+C49+C48</f>
        <v>23.3</v>
      </c>
      <c r="D53" s="44">
        <f>D51+D50+D49+D48</f>
        <v>18.96</v>
      </c>
      <c r="E53" s="44">
        <f>E51+E50+E49+E48</f>
        <v>72.8</v>
      </c>
      <c r="F53" s="44">
        <f>F51+F50+F49+F48</f>
        <v>544.40000000000009</v>
      </c>
      <c r="G53" s="44" t="e">
        <f>G48+#REF!+G50+G51</f>
        <v>#REF!</v>
      </c>
      <c r="H53" s="44" t="e">
        <f>H48+#REF!+H50+H51</f>
        <v>#REF!</v>
      </c>
      <c r="I53" s="44" t="e">
        <f>I48+#REF!+I50+I51</f>
        <v>#REF!</v>
      </c>
      <c r="J53" s="44" t="e">
        <f>J48+#REF!+J50+J51</f>
        <v>#REF!</v>
      </c>
      <c r="K53" s="44" t="e">
        <f>K48+#REF!+K50+K51</f>
        <v>#REF!</v>
      </c>
      <c r="L53" s="44" t="e">
        <f>L48+#REF!+L50+L51</f>
        <v>#REF!</v>
      </c>
      <c r="M53" s="44" t="e">
        <f>M48+#REF!+M50+M51</f>
        <v>#REF!</v>
      </c>
      <c r="N53" s="44" t="e">
        <f>N48+#REF!+N50+N51</f>
        <v>#REF!</v>
      </c>
      <c r="O53" s="45"/>
      <c r="P53" s="45"/>
    </row>
    <row r="54" spans="1:16">
      <c r="A54" s="55" t="s">
        <v>44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</row>
    <row r="55" spans="1:16">
      <c r="A55" s="24" t="s">
        <v>1</v>
      </c>
      <c r="B55" s="24" t="s">
        <v>2</v>
      </c>
      <c r="C55" s="25" t="s">
        <v>3</v>
      </c>
      <c r="D55" s="26"/>
      <c r="E55" s="27"/>
      <c r="F55" s="24" t="s">
        <v>4</v>
      </c>
      <c r="G55" s="25" t="s">
        <v>5</v>
      </c>
      <c r="H55" s="26"/>
      <c r="I55" s="26"/>
      <c r="J55" s="27"/>
      <c r="K55" s="25" t="s">
        <v>6</v>
      </c>
      <c r="L55" s="26"/>
      <c r="M55" s="26"/>
      <c r="N55" s="27"/>
      <c r="O55" s="24" t="s">
        <v>7</v>
      </c>
      <c r="P55" s="24" t="s">
        <v>8</v>
      </c>
    </row>
    <row r="56" spans="1:16" ht="28.5">
      <c r="A56" s="28"/>
      <c r="B56" s="28"/>
      <c r="C56" s="29" t="s">
        <v>9</v>
      </c>
      <c r="D56" s="29" t="s">
        <v>10</v>
      </c>
      <c r="E56" s="29" t="s">
        <v>11</v>
      </c>
      <c r="F56" s="28"/>
      <c r="G56" s="29" t="s">
        <v>12</v>
      </c>
      <c r="H56" s="29" t="s">
        <v>13</v>
      </c>
      <c r="I56" s="29" t="s">
        <v>14</v>
      </c>
      <c r="J56" s="29" t="s">
        <v>15</v>
      </c>
      <c r="K56" s="29" t="s">
        <v>16</v>
      </c>
      <c r="L56" s="29" t="s">
        <v>17</v>
      </c>
      <c r="M56" s="29" t="s">
        <v>18</v>
      </c>
      <c r="N56" s="29" t="s">
        <v>19</v>
      </c>
      <c r="O56" s="28"/>
      <c r="P56" s="28"/>
    </row>
    <row r="57" spans="1:16">
      <c r="A57" s="30" t="s">
        <v>20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2"/>
    </row>
    <row r="58" spans="1:16" ht="30">
      <c r="A58" s="49" t="s">
        <v>89</v>
      </c>
      <c r="B58" s="50">
        <v>250</v>
      </c>
      <c r="C58" s="51">
        <v>7.3</v>
      </c>
      <c r="D58" s="51">
        <v>8.1199999999999992</v>
      </c>
      <c r="E58" s="51">
        <v>27.25</v>
      </c>
      <c r="F58" s="51">
        <v>256.25</v>
      </c>
      <c r="G58" s="52">
        <v>181</v>
      </c>
      <c r="H58" s="53">
        <v>2017</v>
      </c>
      <c r="I58" s="52">
        <v>0</v>
      </c>
      <c r="J58" s="53">
        <v>0.3</v>
      </c>
      <c r="K58" s="53">
        <v>130.6</v>
      </c>
      <c r="L58" s="53">
        <v>37.200000000000003</v>
      </c>
      <c r="M58" s="52">
        <v>152.30000000000001</v>
      </c>
      <c r="N58" s="53">
        <v>0.8</v>
      </c>
      <c r="O58" s="50">
        <v>181</v>
      </c>
      <c r="P58" s="50">
        <v>2017</v>
      </c>
    </row>
    <row r="59" spans="1:16">
      <c r="A59" s="49" t="s">
        <v>95</v>
      </c>
      <c r="B59" s="50" t="s">
        <v>96</v>
      </c>
      <c r="C59" s="51">
        <v>5.8</v>
      </c>
      <c r="D59" s="51">
        <v>8.3000000000000007</v>
      </c>
      <c r="E59" s="51">
        <v>14.83</v>
      </c>
      <c r="F59" s="51">
        <v>137</v>
      </c>
      <c r="G59" s="52">
        <v>0</v>
      </c>
      <c r="H59" s="53">
        <v>0</v>
      </c>
      <c r="I59" s="52">
        <v>0</v>
      </c>
      <c r="J59" s="53">
        <v>0.6</v>
      </c>
      <c r="K59" s="53">
        <v>8.6999999999999993</v>
      </c>
      <c r="L59" s="53">
        <v>10.199999999999999</v>
      </c>
      <c r="M59" s="52">
        <v>24.3</v>
      </c>
      <c r="N59" s="53">
        <v>0.8</v>
      </c>
      <c r="O59" s="50">
        <v>3</v>
      </c>
      <c r="P59" s="50">
        <v>2017</v>
      </c>
    </row>
    <row r="60" spans="1:16">
      <c r="A60" s="49" t="s">
        <v>67</v>
      </c>
      <c r="B60" s="50">
        <v>200</v>
      </c>
      <c r="C60" s="51">
        <v>0.2</v>
      </c>
      <c r="D60" s="51">
        <v>0</v>
      </c>
      <c r="E60" s="51">
        <v>15</v>
      </c>
      <c r="F60" s="51">
        <v>58</v>
      </c>
      <c r="G60" s="52">
        <v>0</v>
      </c>
      <c r="H60" s="53">
        <v>0</v>
      </c>
      <c r="I60" s="52">
        <v>0.2</v>
      </c>
      <c r="J60" s="53">
        <v>0</v>
      </c>
      <c r="K60" s="53">
        <v>9.9</v>
      </c>
      <c r="L60" s="53">
        <v>3.3</v>
      </c>
      <c r="M60" s="52">
        <v>0</v>
      </c>
      <c r="N60" s="53">
        <v>0.3</v>
      </c>
      <c r="O60" s="50">
        <v>685</v>
      </c>
      <c r="P60" s="50" t="s">
        <v>26</v>
      </c>
    </row>
    <row r="61" spans="1:16">
      <c r="A61" s="49" t="s">
        <v>102</v>
      </c>
      <c r="B61" s="50" t="s">
        <v>34</v>
      </c>
      <c r="C61" s="51">
        <v>3.8</v>
      </c>
      <c r="D61" s="51">
        <v>4.9000000000000004</v>
      </c>
      <c r="E61" s="51">
        <v>35.6</v>
      </c>
      <c r="F61" s="51">
        <v>187</v>
      </c>
      <c r="G61" s="52">
        <v>0.1</v>
      </c>
      <c r="H61" s="53">
        <v>0</v>
      </c>
      <c r="I61" s="52">
        <v>0</v>
      </c>
      <c r="J61" s="53">
        <v>1</v>
      </c>
      <c r="K61" s="53">
        <v>10.4</v>
      </c>
      <c r="L61" s="53">
        <v>14.9</v>
      </c>
      <c r="M61" s="52">
        <v>37.799999999999997</v>
      </c>
      <c r="N61" s="53">
        <v>0.9</v>
      </c>
      <c r="O61" s="50">
        <v>9</v>
      </c>
      <c r="P61" s="50" t="s">
        <v>29</v>
      </c>
    </row>
    <row r="62" spans="1:16">
      <c r="A62" s="42" t="s">
        <v>28</v>
      </c>
      <c r="B62" s="43">
        <v>550</v>
      </c>
      <c r="C62" s="44">
        <f>C61+C60+C59+C58</f>
        <v>17.100000000000001</v>
      </c>
      <c r="D62" s="44">
        <f>D61+D60+D59+D58</f>
        <v>21.32</v>
      </c>
      <c r="E62" s="44">
        <f>E61+E60+E59+E58</f>
        <v>92.68</v>
      </c>
      <c r="F62" s="44">
        <f>F61+F60+F59+F58</f>
        <v>638.25</v>
      </c>
      <c r="G62" s="54">
        <v>0.2</v>
      </c>
      <c r="H62" s="54">
        <v>0.3</v>
      </c>
      <c r="I62" s="54">
        <v>0.2</v>
      </c>
      <c r="J62" s="54">
        <v>1.9</v>
      </c>
      <c r="K62" s="54">
        <v>159.6</v>
      </c>
      <c r="L62" s="54">
        <v>65.599999999999994</v>
      </c>
      <c r="M62" s="54">
        <v>214.4</v>
      </c>
      <c r="N62" s="54">
        <v>2.8</v>
      </c>
      <c r="O62" s="43"/>
      <c r="P62" s="50"/>
    </row>
    <row r="63" spans="1:16">
      <c r="A63" s="42" t="s">
        <v>65</v>
      </c>
      <c r="B63" s="43" t="s">
        <v>35</v>
      </c>
      <c r="C63" s="44">
        <f>C61+C60+C59+C58</f>
        <v>17.100000000000001</v>
      </c>
      <c r="D63" s="44">
        <f>D61+D60+D59+D58</f>
        <v>21.32</v>
      </c>
      <c r="E63" s="44">
        <f>E61+E60+E59+E58</f>
        <v>92.68</v>
      </c>
      <c r="F63" s="44">
        <f>F61+F60+F59+F58</f>
        <v>638.25</v>
      </c>
      <c r="G63" s="44">
        <f t="shared" ref="G63:N63" si="5">G61+G60+G59+G58</f>
        <v>181.1</v>
      </c>
      <c r="H63" s="44">
        <f t="shared" si="5"/>
        <v>2017</v>
      </c>
      <c r="I63" s="44">
        <f t="shared" si="5"/>
        <v>0.2</v>
      </c>
      <c r="J63" s="44">
        <f t="shared" si="5"/>
        <v>1.9000000000000001</v>
      </c>
      <c r="K63" s="44">
        <f t="shared" si="5"/>
        <v>159.6</v>
      </c>
      <c r="L63" s="44">
        <f t="shared" si="5"/>
        <v>65.599999999999994</v>
      </c>
      <c r="M63" s="44">
        <f t="shared" si="5"/>
        <v>214.4</v>
      </c>
      <c r="N63" s="44">
        <f t="shared" si="5"/>
        <v>2.8</v>
      </c>
      <c r="O63" s="45"/>
      <c r="P63" s="45"/>
    </row>
    <row r="64" spans="1:16">
      <c r="A64" s="55" t="s">
        <v>45</v>
      </c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</row>
    <row r="65" spans="1:16">
      <c r="A65" s="24" t="s">
        <v>1</v>
      </c>
      <c r="B65" s="24" t="s">
        <v>2</v>
      </c>
      <c r="C65" s="25" t="s">
        <v>3</v>
      </c>
      <c r="D65" s="26"/>
      <c r="E65" s="27"/>
      <c r="F65" s="24" t="s">
        <v>4</v>
      </c>
      <c r="G65" s="25" t="s">
        <v>5</v>
      </c>
      <c r="H65" s="26"/>
      <c r="I65" s="26"/>
      <c r="J65" s="27"/>
      <c r="K65" s="25" t="s">
        <v>6</v>
      </c>
      <c r="L65" s="26"/>
      <c r="M65" s="26"/>
      <c r="N65" s="27"/>
      <c r="O65" s="24" t="s">
        <v>7</v>
      </c>
      <c r="P65" s="24" t="s">
        <v>8</v>
      </c>
    </row>
    <row r="66" spans="1:16" ht="28.5">
      <c r="A66" s="28"/>
      <c r="B66" s="28"/>
      <c r="C66" s="29" t="s">
        <v>9</v>
      </c>
      <c r="D66" s="29" t="s">
        <v>10</v>
      </c>
      <c r="E66" s="29" t="s">
        <v>11</v>
      </c>
      <c r="F66" s="28"/>
      <c r="G66" s="29" t="s">
        <v>12</v>
      </c>
      <c r="H66" s="29" t="s">
        <v>13</v>
      </c>
      <c r="I66" s="29" t="s">
        <v>14</v>
      </c>
      <c r="J66" s="29" t="s">
        <v>15</v>
      </c>
      <c r="K66" s="29" t="s">
        <v>16</v>
      </c>
      <c r="L66" s="29" t="s">
        <v>17</v>
      </c>
      <c r="M66" s="29" t="s">
        <v>18</v>
      </c>
      <c r="N66" s="29" t="s">
        <v>19</v>
      </c>
      <c r="O66" s="28"/>
      <c r="P66" s="28"/>
    </row>
    <row r="67" spans="1:16">
      <c r="A67" s="30" t="s">
        <v>20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2"/>
    </row>
    <row r="68" spans="1:16" ht="30">
      <c r="A68" s="49" t="s">
        <v>48</v>
      </c>
      <c r="B68" s="50" t="s">
        <v>49</v>
      </c>
      <c r="C68" s="51">
        <v>13.4</v>
      </c>
      <c r="D68" s="51">
        <v>16.2</v>
      </c>
      <c r="E68" s="51">
        <v>16.2</v>
      </c>
      <c r="F68" s="51">
        <v>280.60000000000002</v>
      </c>
      <c r="G68" s="52">
        <v>0.1</v>
      </c>
      <c r="H68" s="53">
        <v>0.6</v>
      </c>
      <c r="I68" s="52">
        <v>0.1</v>
      </c>
      <c r="J68" s="53">
        <v>3.2</v>
      </c>
      <c r="K68" s="53">
        <v>20.7</v>
      </c>
      <c r="L68" s="53">
        <v>27.9</v>
      </c>
      <c r="M68" s="52">
        <v>153.5</v>
      </c>
      <c r="N68" s="53">
        <v>2</v>
      </c>
      <c r="O68" s="50" t="s">
        <v>50</v>
      </c>
      <c r="P68" s="50" t="s">
        <v>26</v>
      </c>
    </row>
    <row r="69" spans="1:16" ht="30">
      <c r="A69" s="49" t="s">
        <v>80</v>
      </c>
      <c r="B69" s="50">
        <v>180</v>
      </c>
      <c r="C69" s="35">
        <v>5.5</v>
      </c>
      <c r="D69" s="35">
        <v>5.49</v>
      </c>
      <c r="E69" s="35">
        <v>24.6</v>
      </c>
      <c r="F69" s="35">
        <v>175</v>
      </c>
      <c r="G69" s="52">
        <v>0.2</v>
      </c>
      <c r="H69" s="53">
        <v>0</v>
      </c>
      <c r="I69" s="52">
        <v>0</v>
      </c>
      <c r="J69" s="53">
        <v>0.5</v>
      </c>
      <c r="K69" s="53">
        <v>20.5</v>
      </c>
      <c r="L69" s="53">
        <v>89.7</v>
      </c>
      <c r="M69" s="52">
        <v>133.4</v>
      </c>
      <c r="N69" s="53">
        <v>3</v>
      </c>
      <c r="O69" s="50">
        <v>303</v>
      </c>
      <c r="P69" s="50">
        <v>2017</v>
      </c>
    </row>
    <row r="70" spans="1:16" ht="45">
      <c r="A70" s="33" t="s">
        <v>93</v>
      </c>
      <c r="B70" s="34">
        <v>100</v>
      </c>
      <c r="C70" s="35">
        <v>1</v>
      </c>
      <c r="D70" s="35">
        <v>0.16</v>
      </c>
      <c r="E70" s="35">
        <v>2.9</v>
      </c>
      <c r="F70" s="35">
        <v>22</v>
      </c>
      <c r="G70" s="36"/>
      <c r="H70" s="37"/>
      <c r="I70" s="36"/>
      <c r="J70" s="37"/>
      <c r="K70" s="37"/>
      <c r="L70" s="37"/>
      <c r="M70" s="36"/>
      <c r="N70" s="37"/>
      <c r="O70" s="34" t="s">
        <v>94</v>
      </c>
      <c r="P70" s="34">
        <v>2017</v>
      </c>
    </row>
    <row r="71" spans="1:16">
      <c r="A71" s="49" t="s">
        <v>68</v>
      </c>
      <c r="B71" s="50" t="s">
        <v>24</v>
      </c>
      <c r="C71" s="51">
        <v>0.3</v>
      </c>
      <c r="D71" s="51">
        <v>0</v>
      </c>
      <c r="E71" s="51">
        <v>15.2</v>
      </c>
      <c r="F71" s="51">
        <v>60</v>
      </c>
      <c r="G71" s="52">
        <v>0</v>
      </c>
      <c r="H71" s="53">
        <v>0.8</v>
      </c>
      <c r="I71" s="52">
        <v>0.2</v>
      </c>
      <c r="J71" s="53">
        <v>0</v>
      </c>
      <c r="K71" s="53">
        <v>11.7</v>
      </c>
      <c r="L71" s="53">
        <v>3.8</v>
      </c>
      <c r="M71" s="52">
        <v>1</v>
      </c>
      <c r="N71" s="53">
        <v>0.3</v>
      </c>
      <c r="O71" s="50">
        <v>686</v>
      </c>
      <c r="P71" s="50" t="s">
        <v>26</v>
      </c>
    </row>
    <row r="72" spans="1:16">
      <c r="A72" s="49" t="s">
        <v>101</v>
      </c>
      <c r="B72" s="50">
        <v>50</v>
      </c>
      <c r="C72" s="51">
        <v>3.3</v>
      </c>
      <c r="D72" s="51">
        <v>0.6</v>
      </c>
      <c r="E72" s="51">
        <v>17.100000000000001</v>
      </c>
      <c r="F72" s="51">
        <v>90.5</v>
      </c>
      <c r="G72" s="52">
        <v>0.1</v>
      </c>
      <c r="H72" s="53">
        <v>0</v>
      </c>
      <c r="I72" s="52">
        <v>0</v>
      </c>
      <c r="J72" s="53">
        <v>1</v>
      </c>
      <c r="K72" s="53">
        <v>10.4</v>
      </c>
      <c r="L72" s="53">
        <v>14.9</v>
      </c>
      <c r="M72" s="52">
        <v>37.799999999999997</v>
      </c>
      <c r="N72" s="53">
        <v>0.9</v>
      </c>
      <c r="O72" s="50" t="s">
        <v>91</v>
      </c>
      <c r="P72" s="50" t="s">
        <v>29</v>
      </c>
    </row>
    <row r="73" spans="1:16">
      <c r="A73" s="42" t="s">
        <v>28</v>
      </c>
      <c r="B73" s="43">
        <v>630</v>
      </c>
      <c r="C73" s="44">
        <f>C72+C71+C70+C69+C68</f>
        <v>23.5</v>
      </c>
      <c r="D73" s="44">
        <f>D72+D71+D70+D69+D68</f>
        <v>22.45</v>
      </c>
      <c r="E73" s="44">
        <f>E72+E71+E70+E69+E68</f>
        <v>76</v>
      </c>
      <c r="F73" s="44">
        <f>F72+F71+F70+F69+F68</f>
        <v>628.1</v>
      </c>
      <c r="G73" s="54" t="e">
        <f>G68+#REF!+G69+G71+G72</f>
        <v>#REF!</v>
      </c>
      <c r="H73" s="54" t="e">
        <f>H68+#REF!+H69+H71+H72</f>
        <v>#REF!</v>
      </c>
      <c r="I73" s="54" t="e">
        <f>I68+#REF!+I69+I71+I72</f>
        <v>#REF!</v>
      </c>
      <c r="J73" s="54" t="e">
        <f>J68+#REF!+J69+J71+J72</f>
        <v>#REF!</v>
      </c>
      <c r="K73" s="54" t="e">
        <f>K68+#REF!+K69+K71+K72</f>
        <v>#REF!</v>
      </c>
      <c r="L73" s="54" t="e">
        <f>L68+#REF!+L69+L71+L72</f>
        <v>#REF!</v>
      </c>
      <c r="M73" s="54" t="e">
        <f>M68+#REF!+M69+M71+M72</f>
        <v>#REF!</v>
      </c>
      <c r="N73" s="54" t="e">
        <f>N68+#REF!+N69+N71+N72</f>
        <v>#REF!</v>
      </c>
      <c r="O73" s="43"/>
      <c r="P73" s="50"/>
    </row>
    <row r="74" spans="1:16">
      <c r="A74" s="42" t="s">
        <v>65</v>
      </c>
      <c r="B74" s="43">
        <v>630</v>
      </c>
      <c r="C74" s="44">
        <f>C72+C71+C70+C69+C68</f>
        <v>23.5</v>
      </c>
      <c r="D74" s="44">
        <f>D72+D71+D70+D69+D68</f>
        <v>22.45</v>
      </c>
      <c r="E74" s="44">
        <f>E72+E71+E70+E69+E68</f>
        <v>76</v>
      </c>
      <c r="F74" s="44">
        <f>F72+F71+F70+F69+F68</f>
        <v>628.1</v>
      </c>
      <c r="G74" s="44" t="e">
        <f>G68+#REF!+G69+G71+G72</f>
        <v>#REF!</v>
      </c>
      <c r="H74" s="44" t="e">
        <f>H68+#REF!+H69+H71+H72</f>
        <v>#REF!</v>
      </c>
      <c r="I74" s="44" t="e">
        <f>I68+#REF!+I69+I71+I72</f>
        <v>#REF!</v>
      </c>
      <c r="J74" s="44" t="e">
        <f>J68+#REF!+J69+J71+J72</f>
        <v>#REF!</v>
      </c>
      <c r="K74" s="44" t="e">
        <f>K68+#REF!+K69+K71+K72</f>
        <v>#REF!</v>
      </c>
      <c r="L74" s="44" t="e">
        <f>L68+#REF!+L69+L71+L72</f>
        <v>#REF!</v>
      </c>
      <c r="M74" s="44" t="e">
        <f>M68+#REF!+M69+M71+M72</f>
        <v>#REF!</v>
      </c>
      <c r="N74" s="44" t="e">
        <f>N68+#REF!+N69+N71+N72</f>
        <v>#REF!</v>
      </c>
      <c r="O74" s="45"/>
      <c r="P74" s="45"/>
    </row>
    <row r="75" spans="1:16">
      <c r="A75" s="55" t="s">
        <v>47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</row>
    <row r="76" spans="1:16">
      <c r="A76" s="24" t="s">
        <v>1</v>
      </c>
      <c r="B76" s="24" t="s">
        <v>2</v>
      </c>
      <c r="C76" s="25" t="s">
        <v>3</v>
      </c>
      <c r="D76" s="26"/>
      <c r="E76" s="27"/>
      <c r="F76" s="24" t="s">
        <v>4</v>
      </c>
      <c r="G76" s="25" t="s">
        <v>5</v>
      </c>
      <c r="H76" s="26"/>
      <c r="I76" s="26"/>
      <c r="J76" s="27"/>
      <c r="K76" s="25" t="s">
        <v>6</v>
      </c>
      <c r="L76" s="26"/>
      <c r="M76" s="26"/>
      <c r="N76" s="27"/>
      <c r="O76" s="24" t="s">
        <v>7</v>
      </c>
      <c r="P76" s="24" t="s">
        <v>8</v>
      </c>
    </row>
    <row r="77" spans="1:16" ht="28.5">
      <c r="A77" s="28"/>
      <c r="B77" s="28"/>
      <c r="C77" s="29" t="s">
        <v>9</v>
      </c>
      <c r="D77" s="29" t="s">
        <v>10</v>
      </c>
      <c r="E77" s="29" t="s">
        <v>11</v>
      </c>
      <c r="F77" s="28"/>
      <c r="G77" s="29" t="s">
        <v>12</v>
      </c>
      <c r="H77" s="29" t="s">
        <v>13</v>
      </c>
      <c r="I77" s="29" t="s">
        <v>14</v>
      </c>
      <c r="J77" s="29" t="s">
        <v>15</v>
      </c>
      <c r="K77" s="29" t="s">
        <v>16</v>
      </c>
      <c r="L77" s="29" t="s">
        <v>17</v>
      </c>
      <c r="M77" s="29" t="s">
        <v>18</v>
      </c>
      <c r="N77" s="29" t="s">
        <v>19</v>
      </c>
      <c r="O77" s="28"/>
      <c r="P77" s="28"/>
    </row>
    <row r="78" spans="1:16">
      <c r="A78" s="30" t="s">
        <v>20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2"/>
    </row>
    <row r="79" spans="1:16" ht="30">
      <c r="A79" s="49" t="s">
        <v>97</v>
      </c>
      <c r="B79" s="50" t="s">
        <v>37</v>
      </c>
      <c r="C79" s="51">
        <v>12.5</v>
      </c>
      <c r="D79" s="51">
        <v>11.77</v>
      </c>
      <c r="E79" s="51">
        <v>15.6</v>
      </c>
      <c r="F79" s="51">
        <v>211.3</v>
      </c>
      <c r="G79" s="52">
        <v>0</v>
      </c>
      <c r="H79" s="53">
        <v>0.4</v>
      </c>
      <c r="I79" s="52">
        <v>0</v>
      </c>
      <c r="J79" s="53">
        <v>1.5</v>
      </c>
      <c r="K79" s="53">
        <v>12</v>
      </c>
      <c r="L79" s="53">
        <v>20.100000000000001</v>
      </c>
      <c r="M79" s="52">
        <v>118.3</v>
      </c>
      <c r="N79" s="53">
        <v>1.6</v>
      </c>
      <c r="O79" s="50" t="s">
        <v>38</v>
      </c>
      <c r="P79" s="50" t="s">
        <v>23</v>
      </c>
    </row>
    <row r="80" spans="1:16" ht="30">
      <c r="A80" s="49" t="s">
        <v>39</v>
      </c>
      <c r="B80" s="50" t="s">
        <v>40</v>
      </c>
      <c r="C80" s="56">
        <v>6.12</v>
      </c>
      <c r="D80" s="56">
        <v>10.98</v>
      </c>
      <c r="E80" s="56">
        <v>41.04</v>
      </c>
      <c r="F80" s="56">
        <v>293.39999999999998</v>
      </c>
      <c r="G80" s="52">
        <v>0.2</v>
      </c>
      <c r="H80" s="53">
        <v>0</v>
      </c>
      <c r="I80" s="52">
        <v>0.1</v>
      </c>
      <c r="J80" s="53">
        <v>1.2</v>
      </c>
      <c r="K80" s="53">
        <v>19.2</v>
      </c>
      <c r="L80" s="53">
        <v>24.6</v>
      </c>
      <c r="M80" s="52">
        <v>65.400000000000006</v>
      </c>
      <c r="N80" s="53">
        <v>1.4</v>
      </c>
      <c r="O80" s="50" t="s">
        <v>41</v>
      </c>
      <c r="P80" s="50" t="s">
        <v>26</v>
      </c>
    </row>
    <row r="81" spans="1:16" ht="30">
      <c r="A81" s="49" t="s">
        <v>82</v>
      </c>
      <c r="B81" s="50">
        <v>200</v>
      </c>
      <c r="C81" s="51">
        <v>0.4</v>
      </c>
      <c r="D81" s="51">
        <v>0</v>
      </c>
      <c r="E81" s="51">
        <v>20.399999999999999</v>
      </c>
      <c r="F81" s="51">
        <v>84.3</v>
      </c>
      <c r="G81" s="52">
        <v>0</v>
      </c>
      <c r="H81" s="53">
        <v>0</v>
      </c>
      <c r="I81" s="52">
        <v>0.2</v>
      </c>
      <c r="J81" s="53">
        <v>0</v>
      </c>
      <c r="K81" s="53">
        <v>9.9</v>
      </c>
      <c r="L81" s="53">
        <v>3.3</v>
      </c>
      <c r="M81" s="52">
        <v>0</v>
      </c>
      <c r="N81" s="53">
        <v>0.3</v>
      </c>
      <c r="O81" s="50">
        <v>639</v>
      </c>
      <c r="P81" s="50">
        <v>2004</v>
      </c>
    </row>
    <row r="82" spans="1:16">
      <c r="A82" s="49" t="s">
        <v>101</v>
      </c>
      <c r="B82" s="50">
        <v>50</v>
      </c>
      <c r="C82" s="51">
        <v>3.3</v>
      </c>
      <c r="D82" s="51">
        <v>0.6</v>
      </c>
      <c r="E82" s="51">
        <v>17.100000000000001</v>
      </c>
      <c r="F82" s="51">
        <v>90.5</v>
      </c>
      <c r="G82" s="52">
        <v>0.1</v>
      </c>
      <c r="H82" s="53">
        <v>0</v>
      </c>
      <c r="I82" s="52">
        <v>0</v>
      </c>
      <c r="J82" s="53">
        <v>1</v>
      </c>
      <c r="K82" s="53">
        <v>10.4</v>
      </c>
      <c r="L82" s="53">
        <v>14.9</v>
      </c>
      <c r="M82" s="52">
        <v>37.799999999999997</v>
      </c>
      <c r="N82" s="53">
        <v>0.9</v>
      </c>
      <c r="O82" s="50" t="s">
        <v>91</v>
      </c>
      <c r="P82" s="50" t="s">
        <v>29</v>
      </c>
    </row>
    <row r="83" spans="1:16">
      <c r="A83" s="42" t="s">
        <v>28</v>
      </c>
      <c r="B83" s="43">
        <v>560</v>
      </c>
      <c r="C83" s="44">
        <f>C82+C81+C80+C79</f>
        <v>22.32</v>
      </c>
      <c r="D83" s="44">
        <f>D82+D81+D80+D79</f>
        <v>23.35</v>
      </c>
      <c r="E83" s="44">
        <f>E82+E81+E80+E79</f>
        <v>94.139999999999986</v>
      </c>
      <c r="F83" s="44">
        <f>F82+F81+F80+F79</f>
        <v>679.5</v>
      </c>
      <c r="G83" s="54">
        <v>0.2</v>
      </c>
      <c r="H83" s="54">
        <v>0.4</v>
      </c>
      <c r="I83" s="54">
        <v>0.2</v>
      </c>
      <c r="J83" s="54">
        <v>3.4</v>
      </c>
      <c r="K83" s="54">
        <v>60.4</v>
      </c>
      <c r="L83" s="54">
        <v>64.8</v>
      </c>
      <c r="M83" s="54">
        <v>273.2</v>
      </c>
      <c r="N83" s="54">
        <v>4.8</v>
      </c>
      <c r="O83" s="43"/>
      <c r="P83" s="50"/>
    </row>
    <row r="84" spans="1:16">
      <c r="A84" s="42" t="s">
        <v>65</v>
      </c>
      <c r="B84" s="43" t="s">
        <v>52</v>
      </c>
      <c r="C84" s="44">
        <f t="shared" ref="C84:N84" si="6">C82+C81+C80+C79</f>
        <v>22.32</v>
      </c>
      <c r="D84" s="44">
        <f t="shared" si="6"/>
        <v>23.35</v>
      </c>
      <c r="E84" s="44">
        <f t="shared" si="6"/>
        <v>94.139999999999986</v>
      </c>
      <c r="F84" s="44">
        <f t="shared" si="6"/>
        <v>679.5</v>
      </c>
      <c r="G84" s="44">
        <f t="shared" si="6"/>
        <v>0.30000000000000004</v>
      </c>
      <c r="H84" s="44">
        <f t="shared" si="6"/>
        <v>0.4</v>
      </c>
      <c r="I84" s="44">
        <f t="shared" si="6"/>
        <v>0.30000000000000004</v>
      </c>
      <c r="J84" s="44">
        <f t="shared" si="6"/>
        <v>3.7</v>
      </c>
      <c r="K84" s="44">
        <f t="shared" si="6"/>
        <v>51.5</v>
      </c>
      <c r="L84" s="44">
        <f t="shared" si="6"/>
        <v>62.9</v>
      </c>
      <c r="M84" s="44">
        <f t="shared" si="6"/>
        <v>221.5</v>
      </c>
      <c r="N84" s="44">
        <f t="shared" si="6"/>
        <v>4.1999999999999993</v>
      </c>
      <c r="O84" s="45"/>
      <c r="P84" s="45"/>
    </row>
    <row r="85" spans="1:16">
      <c r="A85" s="55" t="s">
        <v>51</v>
      </c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</row>
    <row r="86" spans="1:16">
      <c r="A86" s="24" t="s">
        <v>1</v>
      </c>
      <c r="B86" s="24" t="s">
        <v>2</v>
      </c>
      <c r="C86" s="25" t="s">
        <v>3</v>
      </c>
      <c r="D86" s="26"/>
      <c r="E86" s="27"/>
      <c r="F86" s="24" t="s">
        <v>4</v>
      </c>
      <c r="G86" s="25" t="s">
        <v>5</v>
      </c>
      <c r="H86" s="26"/>
      <c r="I86" s="26"/>
      <c r="J86" s="27"/>
      <c r="K86" s="25" t="s">
        <v>6</v>
      </c>
      <c r="L86" s="26"/>
      <c r="M86" s="26"/>
      <c r="N86" s="27"/>
      <c r="O86" s="24" t="s">
        <v>7</v>
      </c>
      <c r="P86" s="24" t="s">
        <v>8</v>
      </c>
    </row>
    <row r="87" spans="1:16" ht="28.5">
      <c r="A87" s="28"/>
      <c r="B87" s="28"/>
      <c r="C87" s="29" t="s">
        <v>9</v>
      </c>
      <c r="D87" s="29" t="s">
        <v>10</v>
      </c>
      <c r="E87" s="29" t="s">
        <v>11</v>
      </c>
      <c r="F87" s="28"/>
      <c r="G87" s="29" t="s">
        <v>12</v>
      </c>
      <c r="H87" s="29" t="s">
        <v>13</v>
      </c>
      <c r="I87" s="29" t="s">
        <v>14</v>
      </c>
      <c r="J87" s="29" t="s">
        <v>15</v>
      </c>
      <c r="K87" s="29" t="s">
        <v>16</v>
      </c>
      <c r="L87" s="29" t="s">
        <v>17</v>
      </c>
      <c r="M87" s="29" t="s">
        <v>18</v>
      </c>
      <c r="N87" s="29" t="s">
        <v>19</v>
      </c>
      <c r="O87" s="28"/>
      <c r="P87" s="28"/>
    </row>
    <row r="88" spans="1:16">
      <c r="A88" s="30" t="s">
        <v>20</v>
      </c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2"/>
    </row>
    <row r="89" spans="1:16" ht="30">
      <c r="A89" s="49" t="s">
        <v>87</v>
      </c>
      <c r="B89" s="50" t="s">
        <v>31</v>
      </c>
      <c r="C89" s="35">
        <v>13.16</v>
      </c>
      <c r="D89" s="35">
        <v>19.37</v>
      </c>
      <c r="E89" s="35">
        <v>43</v>
      </c>
      <c r="F89" s="35">
        <v>372.7</v>
      </c>
      <c r="G89" s="52">
        <v>0.2</v>
      </c>
      <c r="H89" s="53">
        <v>0.3</v>
      </c>
      <c r="I89" s="52">
        <v>0</v>
      </c>
      <c r="J89" s="53">
        <v>1.1000000000000001</v>
      </c>
      <c r="K89" s="53">
        <v>161.80000000000001</v>
      </c>
      <c r="L89" s="53">
        <v>78</v>
      </c>
      <c r="M89" s="52">
        <v>279</v>
      </c>
      <c r="N89" s="53">
        <v>2.4</v>
      </c>
      <c r="O89" s="50">
        <v>302</v>
      </c>
      <c r="P89" s="50">
        <v>2004</v>
      </c>
    </row>
    <row r="90" spans="1:16" ht="30">
      <c r="A90" s="49" t="s">
        <v>81</v>
      </c>
      <c r="B90" s="50" t="s">
        <v>32</v>
      </c>
      <c r="C90" s="51">
        <v>3.3</v>
      </c>
      <c r="D90" s="51">
        <v>0.2</v>
      </c>
      <c r="E90" s="51">
        <v>27.2</v>
      </c>
      <c r="F90" s="51">
        <v>117.4</v>
      </c>
      <c r="G90" s="52">
        <v>0</v>
      </c>
      <c r="H90" s="53">
        <v>0</v>
      </c>
      <c r="I90" s="52">
        <v>0</v>
      </c>
      <c r="J90" s="53">
        <v>0.6</v>
      </c>
      <c r="K90" s="53">
        <v>8.6999999999999993</v>
      </c>
      <c r="L90" s="53">
        <v>10.199999999999999</v>
      </c>
      <c r="M90" s="52">
        <v>24.3</v>
      </c>
      <c r="N90" s="53">
        <v>0.8</v>
      </c>
      <c r="O90" s="50" t="s">
        <v>33</v>
      </c>
      <c r="P90" s="50" t="s">
        <v>25</v>
      </c>
    </row>
    <row r="91" spans="1:16">
      <c r="A91" s="49" t="s">
        <v>67</v>
      </c>
      <c r="B91" s="50">
        <v>200</v>
      </c>
      <c r="C91" s="51">
        <v>0.2</v>
      </c>
      <c r="D91" s="51">
        <v>0</v>
      </c>
      <c r="E91" s="51">
        <v>15</v>
      </c>
      <c r="F91" s="51">
        <v>58</v>
      </c>
      <c r="G91" s="52">
        <v>0</v>
      </c>
      <c r="H91" s="53">
        <v>0</v>
      </c>
      <c r="I91" s="52">
        <v>0.2</v>
      </c>
      <c r="J91" s="53">
        <v>0</v>
      </c>
      <c r="K91" s="53">
        <v>9.9</v>
      </c>
      <c r="L91" s="53">
        <v>3.3</v>
      </c>
      <c r="M91" s="52">
        <v>0</v>
      </c>
      <c r="N91" s="53">
        <v>0.3</v>
      </c>
      <c r="O91" s="50">
        <v>685</v>
      </c>
      <c r="P91" s="50" t="s">
        <v>26</v>
      </c>
    </row>
    <row r="92" spans="1:16">
      <c r="A92" s="49" t="s">
        <v>100</v>
      </c>
      <c r="B92" s="50">
        <v>150</v>
      </c>
      <c r="C92" s="51">
        <v>0.6</v>
      </c>
      <c r="D92" s="51">
        <v>0.6</v>
      </c>
      <c r="E92" s="51">
        <v>14.3</v>
      </c>
      <c r="F92" s="51">
        <v>68.400000000000006</v>
      </c>
      <c r="G92" s="52">
        <v>0.1</v>
      </c>
      <c r="H92" s="53">
        <v>0</v>
      </c>
      <c r="I92" s="52">
        <v>0</v>
      </c>
      <c r="J92" s="53">
        <v>1</v>
      </c>
      <c r="K92" s="53">
        <v>10.4</v>
      </c>
      <c r="L92" s="53">
        <v>14.9</v>
      </c>
      <c r="M92" s="52">
        <v>37.799999999999997</v>
      </c>
      <c r="N92" s="53">
        <v>0.9</v>
      </c>
      <c r="O92" s="50" t="s">
        <v>79</v>
      </c>
      <c r="P92" s="50" t="s">
        <v>29</v>
      </c>
    </row>
    <row r="93" spans="1:16">
      <c r="A93" s="42" t="s">
        <v>28</v>
      </c>
      <c r="B93" s="43">
        <v>650</v>
      </c>
      <c r="C93" s="44">
        <f>C92+C91+C90+C89</f>
        <v>17.259999999999998</v>
      </c>
      <c r="D93" s="44">
        <f>D92+D91+D90+D89</f>
        <v>20.170000000000002</v>
      </c>
      <c r="E93" s="44">
        <f>E92+E91+E90+E89</f>
        <v>99.5</v>
      </c>
      <c r="F93" s="44">
        <f>F92+F91+F90+F89</f>
        <v>616.5</v>
      </c>
      <c r="G93" s="54">
        <v>0.3</v>
      </c>
      <c r="H93" s="54">
        <v>0.3</v>
      </c>
      <c r="I93" s="54">
        <v>0.2</v>
      </c>
      <c r="J93" s="54">
        <v>2.7</v>
      </c>
      <c r="K93" s="54">
        <v>190.8</v>
      </c>
      <c r="L93" s="54">
        <v>106.4</v>
      </c>
      <c r="M93" s="54">
        <v>341.1</v>
      </c>
      <c r="N93" s="54">
        <v>4.4000000000000004</v>
      </c>
      <c r="O93" s="43"/>
      <c r="P93" s="50"/>
    </row>
    <row r="94" spans="1:16">
      <c r="A94" s="42" t="s">
        <v>65</v>
      </c>
      <c r="B94" s="43">
        <v>650</v>
      </c>
      <c r="C94" s="44">
        <f t="shared" ref="C94:N94" si="7">C92+C91+C90+C89</f>
        <v>17.259999999999998</v>
      </c>
      <c r="D94" s="44">
        <f t="shared" si="7"/>
        <v>20.170000000000002</v>
      </c>
      <c r="E94" s="44">
        <f t="shared" si="7"/>
        <v>99.5</v>
      </c>
      <c r="F94" s="44">
        <f t="shared" si="7"/>
        <v>616.5</v>
      </c>
      <c r="G94" s="44">
        <f t="shared" si="7"/>
        <v>0.30000000000000004</v>
      </c>
      <c r="H94" s="44">
        <f t="shared" si="7"/>
        <v>0.3</v>
      </c>
      <c r="I94" s="44">
        <f t="shared" si="7"/>
        <v>0.2</v>
      </c>
      <c r="J94" s="44">
        <f t="shared" si="7"/>
        <v>2.7</v>
      </c>
      <c r="K94" s="44">
        <f t="shared" si="7"/>
        <v>190.8</v>
      </c>
      <c r="L94" s="44">
        <f t="shared" si="7"/>
        <v>106.4</v>
      </c>
      <c r="M94" s="44">
        <f t="shared" si="7"/>
        <v>341.1</v>
      </c>
      <c r="N94" s="44">
        <f t="shared" si="7"/>
        <v>4.4000000000000004</v>
      </c>
      <c r="O94" s="45"/>
      <c r="P94" s="45"/>
    </row>
    <row r="95" spans="1:16">
      <c r="A95" s="55" t="s">
        <v>53</v>
      </c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</row>
    <row r="96" spans="1:16">
      <c r="A96" s="24" t="s">
        <v>1</v>
      </c>
      <c r="B96" s="24" t="s">
        <v>2</v>
      </c>
      <c r="C96" s="25" t="s">
        <v>3</v>
      </c>
      <c r="D96" s="26"/>
      <c r="E96" s="27"/>
      <c r="F96" s="24" t="s">
        <v>4</v>
      </c>
      <c r="G96" s="25" t="s">
        <v>5</v>
      </c>
      <c r="H96" s="26"/>
      <c r="I96" s="26"/>
      <c r="J96" s="27"/>
      <c r="K96" s="25" t="s">
        <v>6</v>
      </c>
      <c r="L96" s="26"/>
      <c r="M96" s="26"/>
      <c r="N96" s="27"/>
      <c r="O96" s="24" t="s">
        <v>7</v>
      </c>
      <c r="P96" s="24" t="s">
        <v>8</v>
      </c>
    </row>
    <row r="97" spans="1:16" ht="28.5">
      <c r="A97" s="28"/>
      <c r="B97" s="28"/>
      <c r="C97" s="29" t="s">
        <v>9</v>
      </c>
      <c r="D97" s="29" t="s">
        <v>10</v>
      </c>
      <c r="E97" s="29" t="s">
        <v>11</v>
      </c>
      <c r="F97" s="28"/>
      <c r="G97" s="29" t="s">
        <v>12</v>
      </c>
      <c r="H97" s="29" t="s">
        <v>13</v>
      </c>
      <c r="I97" s="29" t="s">
        <v>14</v>
      </c>
      <c r="J97" s="29" t="s">
        <v>15</v>
      </c>
      <c r="K97" s="29" t="s">
        <v>16</v>
      </c>
      <c r="L97" s="29" t="s">
        <v>17</v>
      </c>
      <c r="M97" s="29" t="s">
        <v>18</v>
      </c>
      <c r="N97" s="29" t="s">
        <v>19</v>
      </c>
      <c r="O97" s="28"/>
      <c r="P97" s="28"/>
    </row>
    <row r="98" spans="1:16">
      <c r="A98" s="30" t="s">
        <v>20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2"/>
    </row>
    <row r="99" spans="1:16" ht="30">
      <c r="A99" s="33" t="s">
        <v>92</v>
      </c>
      <c r="B99" s="34" t="s">
        <v>49</v>
      </c>
      <c r="C99" s="35">
        <v>12.9</v>
      </c>
      <c r="D99" s="35">
        <v>9.1999999999999993</v>
      </c>
      <c r="E99" s="35">
        <v>6.5</v>
      </c>
      <c r="F99" s="35">
        <v>132.19999999999999</v>
      </c>
      <c r="G99" s="36">
        <v>0.1</v>
      </c>
      <c r="H99" s="37">
        <v>0.8</v>
      </c>
      <c r="I99" s="36">
        <v>0.4</v>
      </c>
      <c r="J99" s="37">
        <v>0.7</v>
      </c>
      <c r="K99" s="37">
        <v>52.2</v>
      </c>
      <c r="L99" s="37">
        <v>46.2</v>
      </c>
      <c r="M99" s="36">
        <v>193.3</v>
      </c>
      <c r="N99" s="37">
        <v>1.2</v>
      </c>
      <c r="O99" s="34">
        <v>390</v>
      </c>
      <c r="P99" s="34">
        <v>2004</v>
      </c>
    </row>
    <row r="100" spans="1:16">
      <c r="A100" s="33" t="s">
        <v>85</v>
      </c>
      <c r="B100" s="34">
        <v>180</v>
      </c>
      <c r="C100" s="35">
        <v>4.5599999999999996</v>
      </c>
      <c r="D100" s="35">
        <v>8.16</v>
      </c>
      <c r="E100" s="35">
        <v>46.7</v>
      </c>
      <c r="F100" s="35">
        <v>263.16000000000003</v>
      </c>
      <c r="G100" s="36">
        <v>0</v>
      </c>
      <c r="H100" s="37">
        <v>3.3</v>
      </c>
      <c r="I100" s="36">
        <v>0.1</v>
      </c>
      <c r="J100" s="37">
        <v>0.2</v>
      </c>
      <c r="K100" s="37">
        <v>7.2</v>
      </c>
      <c r="L100" s="37">
        <v>9.6</v>
      </c>
      <c r="M100" s="36">
        <v>15.1</v>
      </c>
      <c r="N100" s="37">
        <v>0.4</v>
      </c>
      <c r="O100" s="34">
        <v>304</v>
      </c>
      <c r="P100" s="34">
        <v>2017</v>
      </c>
    </row>
    <row r="101" spans="1:16" ht="45">
      <c r="A101" s="33" t="s">
        <v>93</v>
      </c>
      <c r="B101" s="34">
        <v>100</v>
      </c>
      <c r="C101" s="35">
        <v>1</v>
      </c>
      <c r="D101" s="35">
        <v>0.16</v>
      </c>
      <c r="E101" s="35">
        <v>2.9</v>
      </c>
      <c r="F101" s="35">
        <v>22</v>
      </c>
      <c r="G101" s="36"/>
      <c r="H101" s="37"/>
      <c r="I101" s="36"/>
      <c r="J101" s="37"/>
      <c r="K101" s="37"/>
      <c r="L101" s="37"/>
      <c r="M101" s="36"/>
      <c r="N101" s="37"/>
      <c r="O101" s="34" t="s">
        <v>94</v>
      </c>
      <c r="P101" s="34">
        <v>2017</v>
      </c>
    </row>
    <row r="102" spans="1:16">
      <c r="A102" s="49" t="s">
        <v>68</v>
      </c>
      <c r="B102" s="50" t="s">
        <v>24</v>
      </c>
      <c r="C102" s="51">
        <v>0.3</v>
      </c>
      <c r="D102" s="51">
        <v>0</v>
      </c>
      <c r="E102" s="51">
        <v>15.2</v>
      </c>
      <c r="F102" s="51">
        <v>60</v>
      </c>
      <c r="G102" s="52">
        <v>0</v>
      </c>
      <c r="H102" s="53">
        <v>0.8</v>
      </c>
      <c r="I102" s="52">
        <v>0.2</v>
      </c>
      <c r="J102" s="53">
        <v>0</v>
      </c>
      <c r="K102" s="53">
        <v>11.7</v>
      </c>
      <c r="L102" s="53">
        <v>3.8</v>
      </c>
      <c r="M102" s="52">
        <v>1</v>
      </c>
      <c r="N102" s="53">
        <v>0.3</v>
      </c>
      <c r="O102" s="50">
        <v>686</v>
      </c>
      <c r="P102" s="50" t="s">
        <v>26</v>
      </c>
    </row>
    <row r="103" spans="1:16">
      <c r="A103" s="49" t="s">
        <v>101</v>
      </c>
      <c r="B103" s="50">
        <v>50</v>
      </c>
      <c r="C103" s="51">
        <v>3.3</v>
      </c>
      <c r="D103" s="51">
        <v>0.6</v>
      </c>
      <c r="E103" s="51">
        <v>17.100000000000001</v>
      </c>
      <c r="F103" s="51">
        <v>90.5</v>
      </c>
      <c r="G103" s="52">
        <v>0.1</v>
      </c>
      <c r="H103" s="53">
        <v>0</v>
      </c>
      <c r="I103" s="52">
        <v>0</v>
      </c>
      <c r="J103" s="53">
        <v>1</v>
      </c>
      <c r="K103" s="53">
        <v>10.4</v>
      </c>
      <c r="L103" s="53">
        <v>14.9</v>
      </c>
      <c r="M103" s="52">
        <v>37.799999999999997</v>
      </c>
      <c r="N103" s="53">
        <v>0.9</v>
      </c>
      <c r="O103" s="50" t="s">
        <v>91</v>
      </c>
      <c r="P103" s="50" t="s">
        <v>29</v>
      </c>
    </row>
    <row r="104" spans="1:16">
      <c r="A104" s="42" t="s">
        <v>28</v>
      </c>
      <c r="B104" s="43">
        <v>630</v>
      </c>
      <c r="C104" s="44">
        <f>C103+C102+C101+C100+C99</f>
        <v>22.060000000000002</v>
      </c>
      <c r="D104" s="44">
        <f>D103+D102+D101+D100+D99</f>
        <v>18.119999999999997</v>
      </c>
      <c r="E104" s="44">
        <f>E103+E102+E101+E100+E99</f>
        <v>88.4</v>
      </c>
      <c r="F104" s="44">
        <f>F103+F102+F101+F100+F99</f>
        <v>567.86</v>
      </c>
      <c r="G104" s="54" t="e">
        <f>G99+G100+#REF!+G102+G103</f>
        <v>#REF!</v>
      </c>
      <c r="H104" s="54" t="e">
        <f>H99+H100+#REF!+H102+H103</f>
        <v>#REF!</v>
      </c>
      <c r="I104" s="54" t="e">
        <f>I99+I100+#REF!+I102+I103</f>
        <v>#REF!</v>
      </c>
      <c r="J104" s="54" t="e">
        <f>J99+J100+#REF!+J102+J103</f>
        <v>#REF!</v>
      </c>
      <c r="K104" s="54" t="e">
        <f>K99+K100+#REF!+K102+K103</f>
        <v>#REF!</v>
      </c>
      <c r="L104" s="54" t="e">
        <f>L99+L100+#REF!+L102+L103</f>
        <v>#REF!</v>
      </c>
      <c r="M104" s="54" t="e">
        <f>M99+M100+#REF!+M102+M103</f>
        <v>#REF!</v>
      </c>
      <c r="N104" s="54" t="e">
        <f>N99+N100+#REF!+N102+N103</f>
        <v>#REF!</v>
      </c>
      <c r="O104" s="43"/>
      <c r="P104" s="50"/>
    </row>
    <row r="105" spans="1:16">
      <c r="A105" s="42" t="s">
        <v>65</v>
      </c>
      <c r="B105" s="43">
        <v>630</v>
      </c>
      <c r="C105" s="44">
        <f>C103+C102+C101+C100+C99</f>
        <v>22.060000000000002</v>
      </c>
      <c r="D105" s="44">
        <f>D103+D102+D101+D100+D99</f>
        <v>18.119999999999997</v>
      </c>
      <c r="E105" s="44">
        <f>E103+E102+E101+E100+E99</f>
        <v>88.4</v>
      </c>
      <c r="F105" s="44">
        <f>F103+F102+F101+F100+F99</f>
        <v>567.86</v>
      </c>
      <c r="G105" s="44" t="e">
        <f>G99+G100+#REF!+G102+G103</f>
        <v>#REF!</v>
      </c>
      <c r="H105" s="44" t="e">
        <f>H99+H100+#REF!+H102+H103</f>
        <v>#REF!</v>
      </c>
      <c r="I105" s="44" t="e">
        <f>I99+I100+#REF!+I102+I103</f>
        <v>#REF!</v>
      </c>
      <c r="J105" s="44" t="e">
        <f>J99+J100+#REF!+J102+J103</f>
        <v>#REF!</v>
      </c>
      <c r="K105" s="44" t="e">
        <f>K99+K100+#REF!+K102+K103</f>
        <v>#REF!</v>
      </c>
      <c r="L105" s="44" t="e">
        <f>L99+L100+#REF!+L102+L103</f>
        <v>#REF!</v>
      </c>
      <c r="M105" s="44">
        <v>24.15</v>
      </c>
      <c r="N105" s="44" t="e">
        <f>N99+N100+#REF!+N102+N103</f>
        <v>#REF!</v>
      </c>
      <c r="O105" s="45"/>
      <c r="P105" s="45"/>
    </row>
    <row r="106" spans="1:16">
      <c r="A106" s="57" t="s">
        <v>54</v>
      </c>
      <c r="B106" s="57"/>
      <c r="C106" s="57"/>
      <c r="D106" s="57"/>
      <c r="E106" s="57"/>
      <c r="F106" s="57"/>
      <c r="G106" s="58"/>
    </row>
    <row r="107" spans="1:16">
      <c r="A107" s="59" t="s">
        <v>55</v>
      </c>
      <c r="B107" s="60"/>
      <c r="C107" s="61" t="s">
        <v>56</v>
      </c>
      <c r="D107" s="61" t="s">
        <v>57</v>
      </c>
      <c r="E107" s="61" t="s">
        <v>58</v>
      </c>
      <c r="F107" s="61" t="s">
        <v>59</v>
      </c>
      <c r="G107" s="58"/>
    </row>
    <row r="108" spans="1:16">
      <c r="A108" s="59" t="s">
        <v>60</v>
      </c>
      <c r="B108" s="60"/>
      <c r="C108" s="62">
        <f>C105+C94+C84+C74+C63+C53+C43+C32+C22+C12</f>
        <v>208.67</v>
      </c>
      <c r="D108" s="62">
        <f>D105+D94+D84+D74+D63+D53+D43+D32+D22+D12</f>
        <v>208.64000000000001</v>
      </c>
      <c r="E108" s="62">
        <f>E105+E94+E84+E74+E63+E53+E43+E32+E22+E12</f>
        <v>850.79</v>
      </c>
      <c r="F108" s="62">
        <f>F105+F94+F84+F74+F63+F53+F43+F32+F22+F12</f>
        <v>6016.21</v>
      </c>
      <c r="G108" s="63"/>
    </row>
    <row r="109" spans="1:16">
      <c r="A109" s="59" t="s">
        <v>61</v>
      </c>
      <c r="B109" s="60"/>
      <c r="C109" s="62">
        <f>C108/10</f>
        <v>20.866999999999997</v>
      </c>
      <c r="D109" s="62">
        <f>D108/10</f>
        <v>20.864000000000001</v>
      </c>
      <c r="E109" s="62">
        <f>E108/10</f>
        <v>85.078999999999994</v>
      </c>
      <c r="F109" s="62">
        <f>F108/10</f>
        <v>601.62099999999998</v>
      </c>
      <c r="G109" s="64"/>
    </row>
    <row r="110" spans="1:16">
      <c r="A110" s="59" t="s">
        <v>62</v>
      </c>
      <c r="B110" s="60"/>
      <c r="C110" s="65">
        <v>1</v>
      </c>
      <c r="D110" s="65">
        <v>1</v>
      </c>
      <c r="E110" s="65">
        <v>4</v>
      </c>
      <c r="F110" s="62"/>
      <c r="G110" s="64"/>
    </row>
  </sheetData>
  <mergeCells count="101">
    <mergeCell ref="A98:P98"/>
    <mergeCell ref="A88:P88"/>
    <mergeCell ref="A95:P95"/>
    <mergeCell ref="A96:A97"/>
    <mergeCell ref="B96:B97"/>
    <mergeCell ref="C96:E96"/>
    <mergeCell ref="F96:F97"/>
    <mergeCell ref="G96:J96"/>
    <mergeCell ref="K96:N96"/>
    <mergeCell ref="O96:O97"/>
    <mergeCell ref="P96:P97"/>
    <mergeCell ref="A78:P78"/>
    <mergeCell ref="A85:P85"/>
    <mergeCell ref="A86:A87"/>
    <mergeCell ref="B86:B87"/>
    <mergeCell ref="C86:E86"/>
    <mergeCell ref="F86:F87"/>
    <mergeCell ref="G86:J86"/>
    <mergeCell ref="K86:N86"/>
    <mergeCell ref="O86:O87"/>
    <mergeCell ref="P86:P87"/>
    <mergeCell ref="A67:P67"/>
    <mergeCell ref="A75:P75"/>
    <mergeCell ref="A76:A77"/>
    <mergeCell ref="B76:B77"/>
    <mergeCell ref="C76:E76"/>
    <mergeCell ref="F76:F77"/>
    <mergeCell ref="G76:J76"/>
    <mergeCell ref="K76:N76"/>
    <mergeCell ref="O76:O77"/>
    <mergeCell ref="P76:P77"/>
    <mergeCell ref="A57:P57"/>
    <mergeCell ref="A64:P64"/>
    <mergeCell ref="A65:A66"/>
    <mergeCell ref="B65:B66"/>
    <mergeCell ref="C65:E65"/>
    <mergeCell ref="F65:F66"/>
    <mergeCell ref="G65:J65"/>
    <mergeCell ref="K65:N65"/>
    <mergeCell ref="O65:O66"/>
    <mergeCell ref="P65:P66"/>
    <mergeCell ref="A47:P47"/>
    <mergeCell ref="A54:P54"/>
    <mergeCell ref="A55:A56"/>
    <mergeCell ref="B55:B56"/>
    <mergeCell ref="C55:E55"/>
    <mergeCell ref="F55:F56"/>
    <mergeCell ref="G55:J55"/>
    <mergeCell ref="K55:N55"/>
    <mergeCell ref="O55:O56"/>
    <mergeCell ref="P55:P56"/>
    <mergeCell ref="A37:P37"/>
    <mergeCell ref="A44:P44"/>
    <mergeCell ref="A45:A46"/>
    <mergeCell ref="B45:B46"/>
    <mergeCell ref="C45:E45"/>
    <mergeCell ref="F45:F46"/>
    <mergeCell ref="G45:J45"/>
    <mergeCell ref="K45:N45"/>
    <mergeCell ref="O45:O46"/>
    <mergeCell ref="P45:P46"/>
    <mergeCell ref="A26:P26"/>
    <mergeCell ref="A34:P34"/>
    <mergeCell ref="A35:A36"/>
    <mergeCell ref="B35:B36"/>
    <mergeCell ref="C35:E35"/>
    <mergeCell ref="F35:F36"/>
    <mergeCell ref="G35:J35"/>
    <mergeCell ref="K35:N35"/>
    <mergeCell ref="O35:O36"/>
    <mergeCell ref="P35:P36"/>
    <mergeCell ref="A16:P16"/>
    <mergeCell ref="A23:P23"/>
    <mergeCell ref="A24:A25"/>
    <mergeCell ref="B24:B25"/>
    <mergeCell ref="C24:E24"/>
    <mergeCell ref="F24:F25"/>
    <mergeCell ref="G24:J24"/>
    <mergeCell ref="K24:N24"/>
    <mergeCell ref="O24:O25"/>
    <mergeCell ref="P24:P25"/>
    <mergeCell ref="A5:P5"/>
    <mergeCell ref="A13:P13"/>
    <mergeCell ref="A14:A15"/>
    <mergeCell ref="B14:B15"/>
    <mergeCell ref="C14:E14"/>
    <mergeCell ref="F14:F15"/>
    <mergeCell ref="G14:J14"/>
    <mergeCell ref="K14:N14"/>
    <mergeCell ref="O14:O15"/>
    <mergeCell ref="P14:P15"/>
    <mergeCell ref="A1:P1"/>
    <mergeCell ref="A2:P2"/>
    <mergeCell ref="A3:A4"/>
    <mergeCell ref="B3:B4"/>
    <mergeCell ref="C3:E3"/>
    <mergeCell ref="F3:F4"/>
    <mergeCell ref="G3:J3"/>
    <mergeCell ref="K3:N3"/>
    <mergeCell ref="O3:O4"/>
    <mergeCell ref="P3:P4"/>
  </mergeCells>
  <pageMargins left="0.39370078740157483" right="0.31496062992125984" top="0.55118110236220474" bottom="0.55118110236220474" header="0" footer="0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Page 1</vt:lpstr>
      <vt:lpstr>Г1 (7)</vt:lpstr>
      <vt:lpstr>Лист1</vt:lpstr>
      <vt:lpstr>'Page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Бухгалтер</cp:lastModifiedBy>
  <cp:lastPrinted>2024-08-27T11:43:49Z</cp:lastPrinted>
  <dcterms:created xsi:type="dcterms:W3CDTF">2022-01-09T11:23:12Z</dcterms:created>
  <dcterms:modified xsi:type="dcterms:W3CDTF">2024-08-27T11:45:07Z</dcterms:modified>
</cp:coreProperties>
</file>